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akt_PRU\"/>
    </mc:Choice>
  </mc:AlternateContent>
  <bookViews>
    <workbookView xWindow="0" yWindow="0" windowWidth="0" windowHeight="0"/>
  </bookViews>
  <sheets>
    <sheet name="Rekapitulace stavby" sheetId="1" r:id="rId1"/>
    <sheet name="SO-1 - Větrolam TE07" sheetId="2" r:id="rId2"/>
    <sheet name="SO-11 - TE07 (1.rok pěste..." sheetId="3" r:id="rId3"/>
    <sheet name="SO-12 - TE07 (2.rok pěste..." sheetId="4" r:id="rId4"/>
    <sheet name="SO-13 - TE07 (3.rok pěste..." sheetId="5" r:id="rId5"/>
    <sheet name="SO-2 - Větrolam TE08" sheetId="6" r:id="rId6"/>
    <sheet name="SO-21 - TE08 (1. rok pěst..." sheetId="7" r:id="rId7"/>
    <sheet name="SO-22 - TE08 (2. rok pěst..." sheetId="8" r:id="rId8"/>
    <sheet name="SO-23 - TE08 (3. rok pěst..." sheetId="9" r:id="rId9"/>
    <sheet name="SO-3 - Větrolam TE09" sheetId="10" r:id="rId10"/>
    <sheet name="SO-31 - TE09 (1. rok pěst..." sheetId="11" r:id="rId11"/>
    <sheet name="SO-32 - TE09 (2. rok pěst..." sheetId="12" r:id="rId12"/>
    <sheet name="SO-33 - TE09 (3. rok pěst..." sheetId="13" r:id="rId13"/>
    <sheet name="SO-1, SO-2, SO-3 - Vedlej..." sheetId="14" r:id="rId14"/>
    <sheet name="Pokyny pro vyplnění" sheetId="15" r:id="rId15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'SO-1 - Větrolam TE07'!$C$78:$K$194</definedName>
    <definedName name="_xlnm.Print_Area" localSheetId="1">'SO-1 - Větrolam TE07'!$C$4:$J$39,'SO-1 - Větrolam TE07'!$C$45:$J$60,'SO-1 - Větrolam TE07'!$C$66:$K$194</definedName>
    <definedName name="_xlnm.Print_Titles" localSheetId="1">'SO-1 - Větrolam TE07'!$78:$78</definedName>
    <definedName name="_xlnm._FilterDatabase" localSheetId="2" hidden="1">'SO-11 - TE07 (1.rok pěste...'!$C$84:$K$105</definedName>
    <definedName name="_xlnm.Print_Area" localSheetId="2">'SO-11 - TE07 (1.rok pěste...'!$C$4:$J$41,'SO-11 - TE07 (1.rok pěste...'!$C$47:$J$64,'SO-11 - TE07 (1.rok pěste...'!$C$70:$K$105</definedName>
    <definedName name="_xlnm.Print_Titles" localSheetId="2">'SO-11 - TE07 (1.rok pěste...'!$84:$84</definedName>
    <definedName name="_xlnm._FilterDatabase" localSheetId="3" hidden="1">'SO-12 - TE07 (2.rok pěste...'!$C$84:$K$105</definedName>
    <definedName name="_xlnm.Print_Area" localSheetId="3">'SO-12 - TE07 (2.rok pěste...'!$C$4:$J$41,'SO-12 - TE07 (2.rok pěste...'!$C$47:$J$64,'SO-12 - TE07 (2.rok pěste...'!$C$70:$K$105</definedName>
    <definedName name="_xlnm.Print_Titles" localSheetId="3">'SO-12 - TE07 (2.rok pěste...'!$84:$84</definedName>
    <definedName name="_xlnm._FilterDatabase" localSheetId="4" hidden="1">'SO-13 - TE07 (3.rok pěste...'!$C$84:$K$108</definedName>
    <definedName name="_xlnm.Print_Area" localSheetId="4">'SO-13 - TE07 (3.rok pěste...'!$C$4:$J$41,'SO-13 - TE07 (3.rok pěste...'!$C$47:$J$64,'SO-13 - TE07 (3.rok pěste...'!$C$70:$K$108</definedName>
    <definedName name="_xlnm.Print_Titles" localSheetId="4">'SO-13 - TE07 (3.rok pěste...'!$84:$84</definedName>
    <definedName name="_xlnm._FilterDatabase" localSheetId="5" hidden="1">'SO-2 - Větrolam TE08'!$C$78:$K$194</definedName>
    <definedName name="_xlnm.Print_Area" localSheetId="5">'SO-2 - Větrolam TE08'!$C$4:$J$39,'SO-2 - Větrolam TE08'!$C$45:$J$60,'SO-2 - Větrolam TE08'!$C$66:$K$194</definedName>
    <definedName name="_xlnm.Print_Titles" localSheetId="5">'SO-2 - Větrolam TE08'!$78:$78</definedName>
    <definedName name="_xlnm._FilterDatabase" localSheetId="6" hidden="1">'SO-21 - TE08 (1. rok pěst...'!$C$84:$K$105</definedName>
    <definedName name="_xlnm.Print_Area" localSheetId="6">'SO-21 - TE08 (1. rok pěst...'!$C$4:$J$41,'SO-21 - TE08 (1. rok pěst...'!$C$47:$J$64,'SO-21 - TE08 (1. rok pěst...'!$C$70:$K$105</definedName>
    <definedName name="_xlnm.Print_Titles" localSheetId="6">'SO-21 - TE08 (1. rok pěst...'!$84:$84</definedName>
    <definedName name="_xlnm._FilterDatabase" localSheetId="7" hidden="1">'SO-22 - TE08 (2. rok pěst...'!$C$84:$K$105</definedName>
    <definedName name="_xlnm.Print_Area" localSheetId="7">'SO-22 - TE08 (2. rok pěst...'!$C$4:$J$41,'SO-22 - TE08 (2. rok pěst...'!$C$47:$J$64,'SO-22 - TE08 (2. rok pěst...'!$C$70:$K$105</definedName>
    <definedName name="_xlnm.Print_Titles" localSheetId="7">'SO-22 - TE08 (2. rok pěst...'!$84:$84</definedName>
    <definedName name="_xlnm._FilterDatabase" localSheetId="8" hidden="1">'SO-23 - TE08 (3. rok pěst...'!$C$84:$K$108</definedName>
    <definedName name="_xlnm.Print_Area" localSheetId="8">'SO-23 - TE08 (3. rok pěst...'!$C$4:$J$41,'SO-23 - TE08 (3. rok pěst...'!$C$47:$J$64,'SO-23 - TE08 (3. rok pěst...'!$C$70:$K$108</definedName>
    <definedName name="_xlnm.Print_Titles" localSheetId="8">'SO-23 - TE08 (3. rok pěst...'!$84:$84</definedName>
    <definedName name="_xlnm._FilterDatabase" localSheetId="9" hidden="1">'SO-3 - Větrolam TE09'!$C$78:$K$194</definedName>
    <definedName name="_xlnm.Print_Area" localSheetId="9">'SO-3 - Větrolam TE09'!$C$4:$J$39,'SO-3 - Větrolam TE09'!$C$45:$J$60,'SO-3 - Větrolam TE09'!$C$66:$K$194</definedName>
    <definedName name="_xlnm.Print_Titles" localSheetId="9">'SO-3 - Větrolam TE09'!$78:$78</definedName>
    <definedName name="_xlnm._FilterDatabase" localSheetId="10" hidden="1">'SO-31 - TE09 (1. rok pěst...'!$C$84:$K$105</definedName>
    <definedName name="_xlnm.Print_Area" localSheetId="10">'SO-31 - TE09 (1. rok pěst...'!$C$4:$J$41,'SO-31 - TE09 (1. rok pěst...'!$C$47:$J$64,'SO-31 - TE09 (1. rok pěst...'!$C$70:$K$105</definedName>
    <definedName name="_xlnm.Print_Titles" localSheetId="10">'SO-31 - TE09 (1. rok pěst...'!$84:$84</definedName>
    <definedName name="_xlnm._FilterDatabase" localSheetId="11" hidden="1">'SO-32 - TE09 (2. rok pěst...'!$C$84:$K$105</definedName>
    <definedName name="_xlnm.Print_Area" localSheetId="11">'SO-32 - TE09 (2. rok pěst...'!$C$4:$J$41,'SO-32 - TE09 (2. rok pěst...'!$C$47:$J$64,'SO-32 - TE09 (2. rok pěst...'!$C$70:$K$105</definedName>
    <definedName name="_xlnm.Print_Titles" localSheetId="11">'SO-32 - TE09 (2. rok pěst...'!$84:$84</definedName>
    <definedName name="_xlnm._FilterDatabase" localSheetId="12" hidden="1">'SO-33 - TE09 (3. rok pěst...'!$C$84:$K$108</definedName>
    <definedName name="_xlnm.Print_Area" localSheetId="12">'SO-33 - TE09 (3. rok pěst...'!$C$4:$J$41,'SO-33 - TE09 (3. rok pěst...'!$C$47:$J$64,'SO-33 - TE09 (3. rok pěst...'!$C$70:$K$108</definedName>
    <definedName name="_xlnm.Print_Titles" localSheetId="12">'SO-33 - TE09 (3. rok pěst...'!$84:$84</definedName>
    <definedName name="_xlnm._FilterDatabase" localSheetId="13" hidden="1">'SO-1, SO-2, SO-3 - Vedlej...'!$C$81:$K$103</definedName>
    <definedName name="_xlnm.Print_Area" localSheetId="13">'SO-1, SO-2, SO-3 - Vedlej...'!$C$4:$J$39,'SO-1, SO-2, SO-3 - Vedlej...'!$C$45:$J$63,'SO-1, SO-2, SO-3 - Vedlej...'!$C$69:$K$103</definedName>
    <definedName name="_xlnm.Print_Titles" localSheetId="13">'SO-1, SO-2, SO-3 - Vedlej...'!$81:$81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70"/>
  <c i="14" r="J35"/>
  <c i="1" r="AX70"/>
  <c i="14" r="BI98"/>
  <c r="BH98"/>
  <c r="BG98"/>
  <c r="BF98"/>
  <c r="T98"/>
  <c r="R98"/>
  <c r="P98"/>
  <c r="BI91"/>
  <c r="BH91"/>
  <c r="BG91"/>
  <c r="BF91"/>
  <c r="T91"/>
  <c r="R91"/>
  <c r="P91"/>
  <c r="BI86"/>
  <c r="BH86"/>
  <c r="BG86"/>
  <c r="BF86"/>
  <c r="T86"/>
  <c r="R86"/>
  <c r="P86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3" r="J39"/>
  <c r="J38"/>
  <c i="1" r="AY69"/>
  <c i="13" r="J37"/>
  <c i="1" r="AX69"/>
  <c i="13"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12" r="J39"/>
  <c r="J38"/>
  <c i="1" r="AY68"/>
  <c i="12" r="J37"/>
  <c i="1" r="AX68"/>
  <c i="12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11" r="J39"/>
  <c r="J38"/>
  <c i="1" r="AY67"/>
  <c i="11" r="J37"/>
  <c i="1" r="AX67"/>
  <c i="11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10" r="J37"/>
  <c r="J36"/>
  <c i="1" r="AY66"/>
  <c i="10" r="J35"/>
  <c i="1" r="AX66"/>
  <c i="10"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9" r="J39"/>
  <c r="J38"/>
  <c i="1" r="AY64"/>
  <c i="9" r="J37"/>
  <c i="1" r="AX64"/>
  <c i="9"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8" r="J39"/>
  <c r="J38"/>
  <c i="1" r="AY63"/>
  <c i="8" r="J37"/>
  <c i="1" r="AX63"/>
  <c i="8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7" r="J39"/>
  <c r="J38"/>
  <c i="1" r="AY62"/>
  <c i="7" r="J37"/>
  <c i="1" r="AX62"/>
  <c i="7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6" r="J37"/>
  <c r="J36"/>
  <c i="1" r="AY61"/>
  <c i="6" r="J35"/>
  <c i="1" r="AX61"/>
  <c i="6"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5" r="J39"/>
  <c r="J38"/>
  <c i="1" r="AY59"/>
  <c i="5" r="J37"/>
  <c i="1" r="AX59"/>
  <c i="5"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3" r="J39"/>
  <c r="J38"/>
  <c i="1" r="AY57"/>
  <c i="3" r="J37"/>
  <c i="1" r="AX57"/>
  <c i="3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2" r="J37"/>
  <c r="J36"/>
  <c i="1" r="AY56"/>
  <c i="2" r="J35"/>
  <c i="1" r="AX56"/>
  <c i="2"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13" r="BK98"/>
  <c r="BK89"/>
  <c i="12" r="J101"/>
  <c i="11" r="BK101"/>
  <c i="10" r="BK187"/>
  <c r="J167"/>
  <c r="J148"/>
  <c r="J133"/>
  <c r="BK125"/>
  <c r="J115"/>
  <c i="9" r="J98"/>
  <c r="J89"/>
  <c i="8" r="J103"/>
  <c r="BK98"/>
  <c r="J95"/>
  <c r="BK89"/>
  <c r="J86"/>
  <c i="7" r="BK101"/>
  <c r="J98"/>
  <c r="J92"/>
  <c i="6" r="J193"/>
  <c r="BK184"/>
  <c r="BK173"/>
  <c r="BK158"/>
  <c r="J150"/>
  <c r="BK139"/>
  <c r="J127"/>
  <c r="BK115"/>
  <c r="J103"/>
  <c r="BK84"/>
  <c i="5" r="BK106"/>
  <c i="4" r="J98"/>
  <c i="3" r="J95"/>
  <c i="2" r="BK187"/>
  <c r="J175"/>
  <c r="BK154"/>
  <c r="BK143"/>
  <c r="BK133"/>
  <c r="BK125"/>
  <c r="J112"/>
  <c r="J88"/>
  <c i="1" r="AS60"/>
  <c i="10" r="J156"/>
  <c r="BK143"/>
  <c r="BK133"/>
  <c r="BK109"/>
  <c r="BK88"/>
  <c i="9" r="J103"/>
  <c r="BK86"/>
  <c i="6" r="J187"/>
  <c r="J173"/>
  <c r="BK161"/>
  <c r="J148"/>
  <c r="J121"/>
  <c r="BK100"/>
  <c r="J86"/>
  <c i="5" r="BK95"/>
  <c i="4" r="BK98"/>
  <c i="3" r="BK101"/>
  <c i="2" r="J184"/>
  <c r="BK175"/>
  <c r="J164"/>
  <c r="J152"/>
  <c r="BK137"/>
  <c r="BK131"/>
  <c r="BK121"/>
  <c r="BK103"/>
  <c r="J84"/>
  <c i="13" r="BK106"/>
  <c i="12" r="J103"/>
  <c r="J89"/>
  <c i="11" r="BK89"/>
  <c i="10" r="BK175"/>
  <c r="J152"/>
  <c r="BK139"/>
  <c r="BK121"/>
  <c r="J94"/>
  <c r="J80"/>
  <c i="2" r="BK100"/>
  <c r="BK84"/>
  <c i="14" r="BK98"/>
  <c i="13" r="J101"/>
  <c r="J92"/>
  <c i="12" r="BK86"/>
  <c i="11" r="J86"/>
  <c i="10" r="J179"/>
  <c r="BK156"/>
  <c r="J131"/>
  <c r="J103"/>
  <c r="J88"/>
  <c i="9" r="BK98"/>
  <c i="6" r="J145"/>
  <c r="J129"/>
  <c r="BK121"/>
  <c r="BK94"/>
  <c r="BK82"/>
  <c i="5" r="J95"/>
  <c i="4" r="J101"/>
  <c r="BK86"/>
  <c i="3" r="BK89"/>
  <c i="2" r="BK173"/>
  <c r="BK158"/>
  <c r="J143"/>
  <c r="J118"/>
  <c i="7" r="J89"/>
  <c i="6" r="J182"/>
  <c r="BK170"/>
  <c r="BK156"/>
  <c r="BK145"/>
  <c r="BK133"/>
  <c r="BK125"/>
  <c r="J112"/>
  <c r="BK88"/>
  <c r="J82"/>
  <c i="5" r="J103"/>
  <c i="4" r="BK103"/>
  <c i="3" r="J101"/>
  <c i="2" r="BK193"/>
  <c r="BK184"/>
  <c r="BK164"/>
  <c r="J145"/>
  <c r="J135"/>
  <c r="BK127"/>
  <c r="J115"/>
  <c r="J97"/>
  <c r="BK86"/>
  <c i="14" r="BK86"/>
  <c i="12" r="BK95"/>
  <c i="11" r="BK92"/>
  <c i="10" r="J182"/>
  <c r="J164"/>
  <c r="J154"/>
  <c r="J139"/>
  <c r="BK131"/>
  <c r="BK112"/>
  <c r="BK100"/>
  <c r="BK82"/>
  <c i="9" r="BK89"/>
  <c i="6" r="BK190"/>
  <c r="BK179"/>
  <c r="J167"/>
  <c r="J152"/>
  <c r="J135"/>
  <c r="J115"/>
  <c r="BK97"/>
  <c i="5" r="J106"/>
  <c r="J89"/>
  <c i="4" r="BK92"/>
  <c i="3" r="J98"/>
  <c i="2" r="BK182"/>
  <c r="J167"/>
  <c r="BK156"/>
  <c r="BK141"/>
  <c r="J133"/>
  <c r="J125"/>
  <c r="J109"/>
  <c r="J94"/>
  <c i="14" r="J98"/>
  <c i="13" r="J86"/>
  <c i="12" r="BK92"/>
  <c i="11" r="J98"/>
  <c i="10" r="BK184"/>
  <c r="BK170"/>
  <c r="BK148"/>
  <c r="J127"/>
  <c r="J118"/>
  <c r="J91"/>
  <c i="9" r="BK106"/>
  <c i="2" r="J91"/>
  <c r="BK80"/>
  <c i="13" r="J103"/>
  <c r="BK95"/>
  <c i="12" r="BK89"/>
  <c i="11" r="J101"/>
  <c r="J89"/>
  <c i="10" r="BK182"/>
  <c r="J158"/>
  <c r="J135"/>
  <c r="J109"/>
  <c r="BK91"/>
  <c i="9" r="BK101"/>
  <c i="6" r="BK150"/>
  <c r="J137"/>
  <c r="BK127"/>
  <c r="BK118"/>
  <c r="BK86"/>
  <c i="5" r="J98"/>
  <c r="BK89"/>
  <c i="4" r="J92"/>
  <c i="3" r="BK103"/>
  <c r="BK86"/>
  <c i="2" r="BK170"/>
  <c r="BK161"/>
  <c r="BK150"/>
  <c r="BK112"/>
  <c i="13" r="BK101"/>
  <c r="J95"/>
  <c r="BK86"/>
  <c i="12" r="BK98"/>
  <c i="10" r="J193"/>
  <c r="BK173"/>
  <c r="BK161"/>
  <c r="J145"/>
  <c r="J141"/>
  <c r="BK127"/>
  <c r="J121"/>
  <c r="J100"/>
  <c r="BK80"/>
  <c i="9" r="BK92"/>
  <c i="8" r="BK103"/>
  <c r="J101"/>
  <c r="BK95"/>
  <c r="J92"/>
  <c r="BK86"/>
  <c i="7" r="J103"/>
  <c r="BK98"/>
  <c r="BK95"/>
  <c r="BK92"/>
  <c r="J86"/>
  <c i="6" r="BK187"/>
  <c r="J179"/>
  <c r="BK167"/>
  <c r="BK154"/>
  <c r="BK148"/>
  <c r="BK137"/>
  <c r="BK129"/>
  <c r="J118"/>
  <c r="J106"/>
  <c r="J97"/>
  <c r="BK80"/>
  <c i="5" r="J86"/>
  <c i="4" r="BK89"/>
  <c i="3" r="J86"/>
  <c i="2" r="J187"/>
  <c r="J173"/>
  <c r="J150"/>
  <c r="J137"/>
  <c r="J129"/>
  <c r="J121"/>
  <c r="BK106"/>
  <c r="BK91"/>
  <c r="J80"/>
  <c i="14" r="J86"/>
  <c i="12" r="J98"/>
  <c i="11" r="J95"/>
  <c i="10" r="J184"/>
  <c r="BK158"/>
  <c r="J150"/>
  <c r="BK135"/>
  <c r="BK115"/>
  <c r="BK103"/>
  <c r="BK84"/>
  <c i="9" r="BK95"/>
  <c i="7" r="BK86"/>
  <c i="6" r="J184"/>
  <c r="J175"/>
  <c r="J164"/>
  <c r="J154"/>
  <c r="BK141"/>
  <c r="BK112"/>
  <c r="J94"/>
  <c r="J80"/>
  <c i="5" r="BK92"/>
  <c i="4" r="BK101"/>
  <c i="3" r="J103"/>
  <c r="J92"/>
  <c i="2" r="BK179"/>
  <c r="J161"/>
  <c r="BK145"/>
  <c r="BK135"/>
  <c r="BK129"/>
  <c r="J123"/>
  <c r="J106"/>
  <c r="BK97"/>
  <c i="1" r="AS55"/>
  <c i="11" r="BK95"/>
  <c i="10" r="BK179"/>
  <c r="BK164"/>
  <c r="BK141"/>
  <c r="J123"/>
  <c r="J97"/>
  <c r="J82"/>
  <c i="2" r="J103"/>
  <c r="J86"/>
  <c i="1" r="AS65"/>
  <c i="12" r="J92"/>
  <c i="11" r="BK98"/>
  <c i="10" r="J190"/>
  <c r="J170"/>
  <c r="J137"/>
  <c r="J112"/>
  <c r="BK94"/>
  <c i="9" r="J106"/>
  <c i="6" r="J161"/>
  <c r="J139"/>
  <c r="J131"/>
  <c r="J123"/>
  <c r="BK103"/>
  <c r="J88"/>
  <c i="5" r="BK101"/>
  <c i="4" r="J103"/>
  <c r="J89"/>
  <c i="3" r="BK95"/>
  <c i="2" r="J193"/>
  <c r="J182"/>
  <c r="J156"/>
  <c r="BK148"/>
  <c r="J141"/>
  <c r="BK109"/>
  <c i="14" r="J91"/>
  <c i="13" r="BK92"/>
  <c i="12" r="BK103"/>
  <c i="10" r="BK193"/>
  <c r="J175"/>
  <c r="BK154"/>
  <c r="J143"/>
  <c r="J129"/>
  <c r="BK118"/>
  <c r="J84"/>
  <c i="9" r="J95"/>
  <c r="J86"/>
  <c i="8" r="BK101"/>
  <c r="J98"/>
  <c r="BK92"/>
  <c r="J89"/>
  <c i="7" r="BK103"/>
  <c r="J101"/>
  <c r="J95"/>
  <c r="BK89"/>
  <c i="6" r="J190"/>
  <c r="BK175"/>
  <c r="BK164"/>
  <c r="BK152"/>
  <c r="BK143"/>
  <c r="BK131"/>
  <c r="BK123"/>
  <c r="BK109"/>
  <c r="J100"/>
  <c r="J84"/>
  <c i="5" r="J101"/>
  <c i="4" r="BK95"/>
  <c i="3" r="BK98"/>
  <c i="2" r="J190"/>
  <c r="J179"/>
  <c r="BK152"/>
  <c r="J139"/>
  <c r="J131"/>
  <c r="BK118"/>
  <c r="BK94"/>
  <c r="J82"/>
  <c i="14" r="BK91"/>
  <c i="12" r="BK101"/>
  <c r="J86"/>
  <c i="11" r="BK86"/>
  <c i="10" r="BK167"/>
  <c r="J161"/>
  <c r="BK152"/>
  <c r="BK137"/>
  <c r="BK129"/>
  <c r="J106"/>
  <c r="J86"/>
  <c i="9" r="J92"/>
  <c i="6" r="BK193"/>
  <c r="BK182"/>
  <c r="J170"/>
  <c r="J156"/>
  <c r="J143"/>
  <c r="J133"/>
  <c r="BK106"/>
  <c r="BK91"/>
  <c i="5" r="BK98"/>
  <c r="BK86"/>
  <c i="4" r="J86"/>
  <c i="3" r="J89"/>
  <c i="2" r="J170"/>
  <c r="J158"/>
  <c r="J148"/>
  <c r="BK139"/>
  <c r="J127"/>
  <c r="BK115"/>
  <c r="J100"/>
  <c r="BK82"/>
  <c i="13" r="BK103"/>
  <c i="12" r="J95"/>
  <c i="11" r="BK103"/>
  <c i="10" r="BK190"/>
  <c r="J173"/>
  <c r="BK145"/>
  <c r="J125"/>
  <c r="BK106"/>
  <c r="BK86"/>
  <c i="9" r="J101"/>
  <c i="2" r="BK88"/>
  <c i="13" r="J106"/>
  <c r="J98"/>
  <c r="J89"/>
  <c i="11" r="J103"/>
  <c r="J92"/>
  <c i="10" r="J187"/>
  <c r="BK150"/>
  <c r="BK123"/>
  <c r="BK97"/>
  <c i="9" r="BK103"/>
  <c i="6" r="J158"/>
  <c r="J141"/>
  <c r="BK135"/>
  <c r="J125"/>
  <c r="J109"/>
  <c r="J91"/>
  <c i="5" r="BK103"/>
  <c r="J92"/>
  <c i="4" r="J95"/>
  <c i="3" r="BK92"/>
  <c i="2" r="BK190"/>
  <c r="BK167"/>
  <c r="J154"/>
  <c r="BK123"/>
  <c l="1" r="BK79"/>
  <c r="J79"/>
  <c r="J59"/>
  <c r="P79"/>
  <c i="1" r="AU56"/>
  <c i="3" r="P85"/>
  <c i="1" r="AU57"/>
  <c i="4" r="BK85"/>
  <c r="J85"/>
  <c r="J63"/>
  <c r="R85"/>
  <c i="5" r="BK85"/>
  <c r="J85"/>
  <c r="J63"/>
  <c r="R85"/>
  <c i="9" r="BK85"/>
  <c r="J85"/>
  <c r="J63"/>
  <c i="10" r="P79"/>
  <c i="1" r="AU66"/>
  <c i="11" r="P85"/>
  <c i="1" r="AU67"/>
  <c i="12" r="BK85"/>
  <c r="J85"/>
  <c r="J63"/>
  <c i="13" r="P85"/>
  <c i="1" r="AU69"/>
  <c i="14" r="P85"/>
  <c r="P84"/>
  <c r="P83"/>
  <c r="P82"/>
  <c i="1" r="AU70"/>
  <c i="9" r="P85"/>
  <c i="1" r="AU64"/>
  <c i="10" r="T79"/>
  <c i="11" r="BK85"/>
  <c r="J85"/>
  <c r="J63"/>
  <c i="12" r="P85"/>
  <c i="1" r="AU68"/>
  <c i="13" r="T85"/>
  <c i="14" r="BK85"/>
  <c r="BK84"/>
  <c r="BK83"/>
  <c r="BK82"/>
  <c r="J82"/>
  <c r="J59"/>
  <c i="2" r="R79"/>
  <c i="3" r="T85"/>
  <c i="4" r="T85"/>
  <c i="5" r="T85"/>
  <c i="6" r="BK79"/>
  <c r="J79"/>
  <c r="J59"/>
  <c r="R79"/>
  <c i="9" r="R85"/>
  <c i="10" r="R79"/>
  <c i="11" r="R85"/>
  <c i="12" r="R85"/>
  <c i="13" r="BK85"/>
  <c r="J85"/>
  <c r="J63"/>
  <c r="R85"/>
  <c i="14" r="R85"/>
  <c r="R84"/>
  <c r="R83"/>
  <c r="R82"/>
  <c i="2" r="T79"/>
  <c i="3" r="BK85"/>
  <c r="J85"/>
  <c r="J63"/>
  <c r="R85"/>
  <c i="4" r="P85"/>
  <c i="1" r="AU58"/>
  <c i="5" r="P85"/>
  <c i="1" r="AU59"/>
  <c i="6" r="P79"/>
  <c i="1" r="AU61"/>
  <c i="6" r="T79"/>
  <c i="7" r="BK85"/>
  <c r="J85"/>
  <c r="J63"/>
  <c r="P85"/>
  <c i="1" r="AU62"/>
  <c i="7" r="R85"/>
  <c r="T85"/>
  <c i="8" r="BK85"/>
  <c r="J85"/>
  <c r="J63"/>
  <c r="P85"/>
  <c i="1" r="AU63"/>
  <c i="8" r="R85"/>
  <c r="T85"/>
  <c i="9" r="T85"/>
  <c i="10" r="BK79"/>
  <c r="J79"/>
  <c i="11" r="T85"/>
  <c i="12" r="T85"/>
  <c i="14" r="T85"/>
  <c r="T84"/>
  <c r="T83"/>
  <c r="T82"/>
  <c i="2" r="BE106"/>
  <c r="BE121"/>
  <c r="BE125"/>
  <c r="BE145"/>
  <c r="BE156"/>
  <c r="BE164"/>
  <c r="BE179"/>
  <c i="3" r="E50"/>
  <c r="BE86"/>
  <c r="BE92"/>
  <c r="BE101"/>
  <c i="4" r="E73"/>
  <c r="J79"/>
  <c r="F82"/>
  <c r="BE98"/>
  <c r="BE103"/>
  <c i="5" r="J56"/>
  <c r="BE106"/>
  <c i="6" r="E48"/>
  <c r="BE82"/>
  <c r="BE91"/>
  <c r="BE100"/>
  <c r="BE115"/>
  <c r="BE125"/>
  <c r="BE133"/>
  <c r="BE148"/>
  <c i="10" r="BE80"/>
  <c r="BE82"/>
  <c r="BE84"/>
  <c r="BE103"/>
  <c r="BE106"/>
  <c r="BE118"/>
  <c r="BE127"/>
  <c r="BE131"/>
  <c r="BE139"/>
  <c r="BE143"/>
  <c r="BE150"/>
  <c r="BE164"/>
  <c i="11" r="F59"/>
  <c r="J79"/>
  <c r="BE86"/>
  <c i="12" r="J56"/>
  <c r="BE95"/>
  <c r="BE101"/>
  <c i="13" r="F82"/>
  <c r="BE86"/>
  <c r="BE92"/>
  <c i="2" r="F55"/>
  <c r="BE82"/>
  <c r="BE86"/>
  <c r="BE97"/>
  <c i="9" r="BE98"/>
  <c i="10" r="J73"/>
  <c r="BE100"/>
  <c r="BE112"/>
  <c r="BE125"/>
  <c r="BE133"/>
  <c r="BE141"/>
  <c r="BE154"/>
  <c r="BE161"/>
  <c i="11" r="E50"/>
  <c i="12" r="E73"/>
  <c r="F82"/>
  <c r="BE86"/>
  <c r="BE98"/>
  <c r="BE103"/>
  <c i="13" r="J56"/>
  <c r="BE89"/>
  <c r="BE101"/>
  <c i="2" r="E48"/>
  <c r="J52"/>
  <c r="BE80"/>
  <c r="BE84"/>
  <c r="BE94"/>
  <c r="BE109"/>
  <c r="BE112"/>
  <c r="BE118"/>
  <c r="BE127"/>
  <c r="BE131"/>
  <c r="BE133"/>
  <c r="BE135"/>
  <c r="BE137"/>
  <c r="BE143"/>
  <c r="BE154"/>
  <c r="BE158"/>
  <c r="BE167"/>
  <c r="BE173"/>
  <c i="3" r="J79"/>
  <c r="F82"/>
  <c r="BE89"/>
  <c r="BE98"/>
  <c i="4" r="BE89"/>
  <c r="BE95"/>
  <c r="BE101"/>
  <c i="5" r="E50"/>
  <c r="F59"/>
  <c r="BE89"/>
  <c r="BE95"/>
  <c r="BE101"/>
  <c i="6" r="J52"/>
  <c r="BE88"/>
  <c r="BE103"/>
  <c r="BE109"/>
  <c r="BE118"/>
  <c r="BE131"/>
  <c r="BE139"/>
  <c r="BE145"/>
  <c r="BE152"/>
  <c r="BE158"/>
  <c r="BE167"/>
  <c r="BE170"/>
  <c r="BE175"/>
  <c r="BE179"/>
  <c r="BE187"/>
  <c r="BE193"/>
  <c i="7" r="E50"/>
  <c r="J79"/>
  <c r="F82"/>
  <c i="9" r="E50"/>
  <c r="J56"/>
  <c r="F82"/>
  <c r="BE86"/>
  <c r="BE89"/>
  <c r="BE92"/>
  <c r="BE95"/>
  <c r="BE103"/>
  <c i="10" r="E69"/>
  <c r="F76"/>
  <c r="BE86"/>
  <c r="BE94"/>
  <c r="BE97"/>
  <c r="BE123"/>
  <c r="BE145"/>
  <c r="BE148"/>
  <c r="BE156"/>
  <c r="BE167"/>
  <c r="BE170"/>
  <c r="BE173"/>
  <c r="BE175"/>
  <c i="11" r="BE98"/>
  <c r="BE101"/>
  <c r="BE103"/>
  <c i="12" r="BE92"/>
  <c i="14" r="E48"/>
  <c r="J52"/>
  <c r="F55"/>
  <c r="BE86"/>
  <c r="BE91"/>
  <c r="BE98"/>
  <c i="2" r="BE88"/>
  <c r="BE91"/>
  <c r="BE100"/>
  <c r="BE103"/>
  <c r="BE115"/>
  <c r="BE123"/>
  <c r="BE129"/>
  <c r="BE139"/>
  <c r="BE141"/>
  <c r="BE148"/>
  <c r="BE150"/>
  <c r="BE152"/>
  <c r="BE161"/>
  <c r="BE170"/>
  <c r="BE175"/>
  <c r="BE182"/>
  <c r="BE184"/>
  <c r="BE187"/>
  <c r="BE190"/>
  <c r="BE193"/>
  <c i="3" r="BE95"/>
  <c r="BE103"/>
  <c i="4" r="BE86"/>
  <c r="BE92"/>
  <c i="5" r="BE86"/>
  <c r="BE92"/>
  <c r="BE98"/>
  <c r="BE103"/>
  <c i="6" r="F55"/>
  <c r="BE80"/>
  <c r="BE84"/>
  <c r="BE86"/>
  <c r="BE94"/>
  <c r="BE97"/>
  <c r="BE106"/>
  <c r="BE112"/>
  <c r="BE121"/>
  <c r="BE123"/>
  <c r="BE127"/>
  <c r="BE129"/>
  <c r="BE135"/>
  <c r="BE137"/>
  <c r="BE141"/>
  <c r="BE143"/>
  <c r="BE150"/>
  <c r="BE154"/>
  <c r="BE156"/>
  <c r="BE161"/>
  <c r="BE164"/>
  <c r="BE173"/>
  <c r="BE182"/>
  <c r="BE184"/>
  <c r="BE190"/>
  <c i="7" r="BE86"/>
  <c r="BE89"/>
  <c r="BE92"/>
  <c r="BE95"/>
  <c r="BE98"/>
  <c r="BE101"/>
  <c r="BE103"/>
  <c i="8" r="E50"/>
  <c r="J56"/>
  <c r="F59"/>
  <c r="BE86"/>
  <c r="BE89"/>
  <c r="BE92"/>
  <c r="BE95"/>
  <c r="BE98"/>
  <c r="BE101"/>
  <c r="BE103"/>
  <c i="9" r="BE101"/>
  <c r="BE106"/>
  <c i="10" r="BE88"/>
  <c r="BE91"/>
  <c r="BE109"/>
  <c r="BE115"/>
  <c r="BE121"/>
  <c r="BE129"/>
  <c r="BE135"/>
  <c r="BE137"/>
  <c r="BE152"/>
  <c r="BE158"/>
  <c r="BE179"/>
  <c r="BE182"/>
  <c r="BE184"/>
  <c r="BE187"/>
  <c r="BE190"/>
  <c r="BE193"/>
  <c i="11" r="BE89"/>
  <c r="BE92"/>
  <c r="BE95"/>
  <c i="12" r="BE89"/>
  <c i="13" r="E50"/>
  <c r="BE95"/>
  <c r="BE98"/>
  <c r="BE103"/>
  <c r="BE106"/>
  <c i="4" r="F38"/>
  <c i="1" r="BC58"/>
  <c i="5" r="F37"/>
  <c i="1" r="BB59"/>
  <c i="9" r="J36"/>
  <c i="1" r="AW64"/>
  <c i="10" r="F36"/>
  <c i="1" r="BC66"/>
  <c i="2" r="J34"/>
  <c i="1" r="AW56"/>
  <c i="10" r="F34"/>
  <c i="1" r="BA66"/>
  <c i="7" r="F37"/>
  <c i="1" r="BB62"/>
  <c i="10" r="J30"/>
  <c i="1" r="AG66"/>
  <c i="11" r="F39"/>
  <c i="1" r="BD67"/>
  <c i="2" r="F34"/>
  <c i="1" r="BA56"/>
  <c i="4" r="J36"/>
  <c i="1" r="AW58"/>
  <c i="6" r="F34"/>
  <c i="1" r="BA61"/>
  <c i="8" r="F36"/>
  <c i="1" r="BA63"/>
  <c i="8" r="F37"/>
  <c i="1" r="BB63"/>
  <c i="9" r="F37"/>
  <c i="1" r="BB64"/>
  <c i="12" r="F37"/>
  <c i="1" r="BB68"/>
  <c i="3" r="F36"/>
  <c i="1" r="BA57"/>
  <c i="13" r="F36"/>
  <c i="1" r="BA69"/>
  <c i="14" r="F35"/>
  <c i="1" r="BB70"/>
  <c i="4" r="F36"/>
  <c i="1" r="BA58"/>
  <c i="5" r="F36"/>
  <c i="1" r="BA59"/>
  <c i="10" r="F37"/>
  <c i="1" r="BD66"/>
  <c i="2" r="F37"/>
  <c i="1" r="BD56"/>
  <c i="14" r="F34"/>
  <c i="1" r="BA70"/>
  <c i="6" r="J34"/>
  <c i="1" r="AW61"/>
  <c i="8" r="F38"/>
  <c i="1" r="BC63"/>
  <c i="13" r="F39"/>
  <c i="1" r="BD69"/>
  <c i="5" r="J36"/>
  <c i="1" r="AW59"/>
  <c i="6" r="F36"/>
  <c i="1" r="BC61"/>
  <c i="14" r="F37"/>
  <c i="1" r="BD70"/>
  <c i="12" r="F38"/>
  <c i="1" r="BC68"/>
  <c i="14" r="J34"/>
  <c i="1" r="AW70"/>
  <c i="3" r="F39"/>
  <c i="1" r="BD57"/>
  <c i="4" r="F39"/>
  <c i="1" r="BD58"/>
  <c i="9" r="F36"/>
  <c i="1" r="BA64"/>
  <c i="9" r="F38"/>
  <c i="1" r="BC64"/>
  <c i="11" r="F36"/>
  <c i="1" r="BA67"/>
  <c i="12" r="F36"/>
  <c i="1" r="BA68"/>
  <c i="13" r="J36"/>
  <c i="1" r="AW69"/>
  <c i="3" r="F38"/>
  <c i="1" r="BC57"/>
  <c i="5" r="F38"/>
  <c i="1" r="BC59"/>
  <c i="6" r="F37"/>
  <c i="1" r="BD61"/>
  <c i="7" r="F36"/>
  <c i="1" r="BA62"/>
  <c i="7" r="F38"/>
  <c i="1" r="BC62"/>
  <c i="12" r="J36"/>
  <c i="1" r="AW68"/>
  <c i="14" r="F36"/>
  <c i="1" r="BC70"/>
  <c i="5" r="F39"/>
  <c i="1" r="BD59"/>
  <c i="7" r="F39"/>
  <c i="1" r="BD62"/>
  <c i="8" r="F39"/>
  <c i="1" r="BD63"/>
  <c i="10" r="F35"/>
  <c i="1" r="BB66"/>
  <c i="10" r="J34"/>
  <c i="1" r="AW66"/>
  <c i="2" r="F35"/>
  <c i="1" r="BB56"/>
  <c i="3" r="F37"/>
  <c i="1" r="BB57"/>
  <c i="11" r="F38"/>
  <c i="1" r="BC67"/>
  <c i="12" r="F39"/>
  <c i="1" r="BD68"/>
  <c i="3" r="J36"/>
  <c i="1" r="AW57"/>
  <c i="4" r="F37"/>
  <c i="1" r="BB58"/>
  <c i="6" r="F35"/>
  <c i="1" r="BB61"/>
  <c i="7" r="J36"/>
  <c i="1" r="AW62"/>
  <c i="8" r="J36"/>
  <c i="1" r="AW63"/>
  <c i="13" r="F37"/>
  <c i="1" r="BB69"/>
  <c i="2" r="F36"/>
  <c i="1" r="BC56"/>
  <c i="11" r="J36"/>
  <c i="1" r="AW67"/>
  <c r="AS54"/>
  <c i="11" r="F37"/>
  <c i="1" r="BB67"/>
  <c i="13" r="F38"/>
  <c i="1" r="BC69"/>
  <c i="9" r="F39"/>
  <c i="1" r="BD64"/>
  <c i="14" l="1" r="J84"/>
  <c r="J61"/>
  <c r="J83"/>
  <c r="J60"/>
  <c r="J85"/>
  <c r="J62"/>
  <c i="10" r="J59"/>
  <c i="4" r="J32"/>
  <c i="1" r="AG58"/>
  <c i="9" r="J32"/>
  <c i="1" r="AG64"/>
  <c i="2" r="J30"/>
  <c i="1" r="AG56"/>
  <c i="7" r="J32"/>
  <c i="1" r="AG62"/>
  <c i="3" r="F35"/>
  <c i="1" r="AZ57"/>
  <c i="10" r="J33"/>
  <c i="1" r="AV66"/>
  <c r="AT66"/>
  <c i="11" r="J32"/>
  <c i="1" r="AG67"/>
  <c i="13" r="J32"/>
  <c i="1" r="AG69"/>
  <c i="14" r="F33"/>
  <c i="1" r="AZ70"/>
  <c r="BA60"/>
  <c r="AW60"/>
  <c r="BB60"/>
  <c r="AX60"/>
  <c r="AU65"/>
  <c i="9" r="F35"/>
  <c i="1" r="AZ64"/>
  <c i="13" r="J35"/>
  <c i="1" r="AV69"/>
  <c r="AT69"/>
  <c r="BC65"/>
  <c r="AY65"/>
  <c r="BC55"/>
  <c r="AY55"/>
  <c i="5" r="J35"/>
  <c i="1" r="AV59"/>
  <c r="AT59"/>
  <c i="8" r="J35"/>
  <c i="1" r="AV63"/>
  <c r="AT63"/>
  <c i="8" r="F35"/>
  <c i="1" r="AZ63"/>
  <c i="5" r="J32"/>
  <c i="1" r="AG59"/>
  <c i="12" r="J32"/>
  <c i="1" r="AG68"/>
  <c i="3" r="J32"/>
  <c i="1" r="AG57"/>
  <c i="8" r="J32"/>
  <c i="1" r="AG63"/>
  <c i="12" r="J35"/>
  <c i="1" r="AV68"/>
  <c r="AT68"/>
  <c r="BD55"/>
  <c i="6" r="J33"/>
  <c i="1" r="AV61"/>
  <c r="AT61"/>
  <c i="6" r="J30"/>
  <c i="1" r="AG61"/>
  <c r="AN61"/>
  <c i="14" r="J30"/>
  <c i="1" r="AG70"/>
  <c r="AU55"/>
  <c r="BB55"/>
  <c r="AX55"/>
  <c i="4" r="F35"/>
  <c i="1" r="AZ58"/>
  <c i="2" r="J33"/>
  <c i="1" r="AV56"/>
  <c r="AT56"/>
  <c r="BD60"/>
  <c i="3" r="J35"/>
  <c i="1" r="AV57"/>
  <c r="AT57"/>
  <c i="10" r="F33"/>
  <c i="1" r="AZ66"/>
  <c i="2" r="F33"/>
  <c i="1" r="AZ56"/>
  <c r="BB65"/>
  <c r="AX65"/>
  <c i="7" r="J35"/>
  <c i="1" r="AV62"/>
  <c r="AT62"/>
  <c i="11" r="F35"/>
  <c i="1" r="AZ67"/>
  <c i="14" r="J33"/>
  <c i="1" r="AV70"/>
  <c r="AT70"/>
  <c i="11" r="J35"/>
  <c i="1" r="AV67"/>
  <c r="AT67"/>
  <c r="BA55"/>
  <c r="AW55"/>
  <c i="9" r="J35"/>
  <c i="1" r="AV64"/>
  <c r="AT64"/>
  <c i="7" r="F35"/>
  <c i="1" r="AZ62"/>
  <c i="4" r="J35"/>
  <c i="1" r="AV58"/>
  <c r="AT58"/>
  <c r="BA65"/>
  <c r="AW65"/>
  <c i="13" r="F35"/>
  <c i="1" r="AZ69"/>
  <c r="BC60"/>
  <c r="AY60"/>
  <c i="12" r="F35"/>
  <c i="1" r="AZ68"/>
  <c r="BD65"/>
  <c i="6" r="F33"/>
  <c i="1" r="AZ61"/>
  <c r="AU60"/>
  <c i="5" r="F35"/>
  <c i="1" r="AZ59"/>
  <c i="5" l="1" r="J41"/>
  <c i="13" r="J41"/>
  <c i="2" r="J39"/>
  <c i="12" r="J41"/>
  <c i="3" r="J41"/>
  <c i="14" r="J39"/>
  <c i="4" r="J41"/>
  <c i="6" r="J39"/>
  <c i="7" r="J41"/>
  <c i="8" r="J41"/>
  <c i="9" r="J41"/>
  <c i="11" r="J41"/>
  <c i="10" r="J39"/>
  <c i="1" r="AN66"/>
  <c r="AN58"/>
  <c r="AN59"/>
  <c r="AN64"/>
  <c r="AN68"/>
  <c r="AN56"/>
  <c r="AN57"/>
  <c r="AN62"/>
  <c r="AN63"/>
  <c r="AN67"/>
  <c r="AN69"/>
  <c r="AN70"/>
  <c r="AG65"/>
  <c r="BA54"/>
  <c r="W30"/>
  <c r="AU54"/>
  <c r="AZ55"/>
  <c r="AV55"/>
  <c r="AT55"/>
  <c r="AZ60"/>
  <c r="AV60"/>
  <c r="AT60"/>
  <c r="BD54"/>
  <c r="W33"/>
  <c r="AG60"/>
  <c r="AZ65"/>
  <c r="AV65"/>
  <c r="AT65"/>
  <c r="AG55"/>
  <c r="BB54"/>
  <c r="W31"/>
  <c r="BC54"/>
  <c r="W32"/>
  <c l="1" r="AN60"/>
  <c r="AN65"/>
  <c r="AN55"/>
  <c r="AG54"/>
  <c r="AK26"/>
  <c r="AX54"/>
  <c r="AY54"/>
  <c r="AW54"/>
  <c r="AK30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<sst xmlns="http://schemas.openxmlformats.org/spreadsheetml/2006/main">
  <si>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</si>
  <si>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</si>
  <si>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</si>
  <si>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</si>
  <si>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</si>
  <si>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{cc07a672-0695-4506-9add-dcd9f8224315}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</si>
  <si>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</si>
  <si>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</si>
  <si>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</si>
  <si>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</si>
  <si>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</si>
  <si>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</si>
  <si>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</si>
  <si>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</si>
  <si>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117-3147-20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</si>
  <si>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</si>
  <si>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</si>
  <si>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TE07, TE08 a TE09 v k.ú. Prosiměřice – projektová dokumentace</t>
  </si>
  <si>
    <t>KSO:</t>
  </si>
  <si>
    <t/>
  </si>
  <si>
    <t>CC-CZ:</t>
  </si>
  <si>
    <t>Místo:</t>
  </si>
  <si>
    <t>Prosiměřice</t>
  </si>
  <si>
    <t>Datum:</t>
  </si>
  <si>
    <t>4. 11. 2020</t>
  </si>
  <si>
    <t>Zadavatel:</t>
  </si>
  <si>
    <t>IČ:</t>
  </si>
  <si>
    <t>ČR SPÚ, KPÚ JMK, Pobočka Znojmo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</si>
  <si>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</si>
  <si>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</si>
  <si>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</si>
  <si>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</si>
  <si>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</si>
  <si>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</si>
  <si>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</si>
  <si>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Daniel Doubrava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</si>
  <si>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</si>
  <si>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</si>
  <si>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</si>
  <si>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</si>
  <si>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</si>
  <si>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</si>
  <si>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</si>
  <si>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</si>
  <si>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</si>
  <si>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</si>
  <si>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</si>
  <si>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</si>
  <si>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</si>
  <si>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</si>
  <si>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</si>
  <si>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</si>
  <si>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</si>
  <si>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</si>
  <si>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</si>
  <si>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</si>
  <si>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</si>
  <si>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</si>
  <si>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</si>
  <si>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</si>
  <si>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</si>
  <si>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</si>
  <si>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</si>
  <si>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</si>
  <si>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</si>
  <si>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</si>
  <si>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</si>
  <si>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</si>
  <si>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</si>
  <si>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</si>
  <si>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</si>
  <si>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</si>
  <si>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</si>
  <si>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</si>
  <si>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</si>
  <si>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</si>
  <si>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SO-1</t>
  </si>
  <si>
    <t>Větrolam TE07</t>
  </si>
  <si>
    <t>STA</t>
  </si>
  <si>
    <t>1</t>
  </si>
  <si>
    <t>{183355e7-0a66-4931-987d-157d90a954df}</t>
  </si>
  <si>
    <t>2</t>
  </si>
  <si>
    <t>/</t>
  </si>
  <si>
    <t>Soupis</t>
  </si>
  <si>
    <t>###NOINSERT###</t>
  </si>
  <si>
    <t>SO-11</t>
  </si>
  <si>
    <t>TE07 (1.rok pěstební péče)</t>
  </si>
  <si>
    <t>{e70d3b99-bbaf-4ffe-a5ee-669bb4b0bccb}</t>
  </si>
  <si>
    <t>SO-12</t>
  </si>
  <si>
    <t>TE07 (2.rok pěstební péče)</t>
  </si>
  <si>
    <t>{c8368084-2fca-4cde-ad00-bb237a4c72b4}</t>
  </si>
  <si>
    <t>SO-13</t>
  </si>
  <si>
    <t>TE07 (3.rok pěstební péče)</t>
  </si>
  <si>
    <t>{1114541a-7c5c-4440-a5f6-0d4a3308ca81}</t>
  </si>
  <si>
    <t>SO-2</t>
  </si>
  <si>
    <t>Větrolam TE08</t>
  </si>
  <si>
    <t>{8aa105f8-2e3b-48b0-b8d6-7a826961d910}</t>
  </si>
  <si>
    <t>SO-21</t>
  </si>
  <si>
    <t>TE08 (1. rok pěstební péče)</t>
  </si>
  <si>
    <t>{9e226a73-2a0c-4fb9-9529-1dc005a0ebe8}</t>
  </si>
  <si>
    <t>SO-22</t>
  </si>
  <si>
    <t>TE08 (2. rok pěstební péče)</t>
  </si>
  <si>
    <t>{2f9d67df-0eb4-40d8-b672-293116ebd5ab}</t>
  </si>
  <si>
    <t>SO-23</t>
  </si>
  <si>
    <t>TE08 (3. rok pěstební péče)</t>
  </si>
  <si>
    <t>{3b894a51-0aab-45fc-828c-c206bd2b8b09}</t>
  </si>
  <si>
    <t>SO-3</t>
  </si>
  <si>
    <t>Větrolam TE09</t>
  </si>
  <si>
    <t>{f572667f-b04f-44c1-99cb-60c6e353edf4}</t>
  </si>
  <si>
    <t>SO-31</t>
  </si>
  <si>
    <t>TE09 (1. rok pěstební péče)</t>
  </si>
  <si>
    <t>{fb18c6f1-5336-4c04-834d-097c8e5d4abe}</t>
  </si>
  <si>
    <t>SO-32</t>
  </si>
  <si>
    <t>TE09 (2. rok pěstební péče)</t>
  </si>
  <si>
    <t>{8096150b-a3bc-431f-bf5c-c596c77ff1f8}</t>
  </si>
  <si>
    <t>SO-33</t>
  </si>
  <si>
    <t>TE09 (3. rok pěstební péče)</t>
  </si>
  <si>
    <t>{9540a293-e53a-45f9-bfd1-206a1c7b655e}</t>
  </si>
  <si>
    <t>SO-1, SO-2, SO-3</t>
  </si>
  <si>
    <t>Vedlejší rozpočtové náklady</t>
  </si>
  <si>
    <t>{38a9e042-b0e3-4273-9a99-1889d44e697b}</t>
  </si>
  <si>
    <t>KRYCÍ LIST SOUPISU PRACÍ</t>
  </si>
  <si>
    <t>Objekt:</t>
  </si>
  <si>
    <t>SO-1 - Větrolam TE07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</si>
  <si>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</si>
  <si>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</si>
  <si>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</si>
  <si>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</si>
  <si>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</si>
  <si>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</si>
  <si>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</si>
  <si>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</si>
  <si>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</si>
  <si>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</si>
  <si>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</si>
  <si>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</si>
  <si>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</si>
  <si>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</si>
  <si>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</si>
  <si>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</si>
  <si>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</si>
  <si>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</si>
  <si>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184802111</t>
  </si>
  <si>
    <t>Chemické odplevelení před založením kultury nad 20 m2 postřikem na široko v rovině a svahu do 1:5</t>
  </si>
  <si>
    <t>m2</t>
  </si>
  <si>
    <t>CS ÚRS 2021 01</t>
  </si>
  <si>
    <t>4</t>
  </si>
  <si>
    <t>ROZPOCET</t>
  </si>
  <si>
    <t>-518139807</t>
  </si>
  <si>
    <t>PP</t>
  </si>
  <si>
    <t>Chemické odplevelení půdy před založením kultury, trávníku nebo zpevněných ploch o výměře jednotlivě přes 20 m2 v rovině nebo na svahu do 1:5 postřikem na široko</t>
  </si>
  <si>
    <t>183403112</t>
  </si>
  <si>
    <t>Obdělání půdy oráním na hloubku do 0,2 m v rovině a svahu do 1:5</t>
  </si>
  <si>
    <t>-1302422391</t>
  </si>
  <si>
    <t>Obdělání půdy oráním hl. přes 100 do 200 mm v rovině nebo na svahu do 1:5</t>
  </si>
  <si>
    <t>3</t>
  </si>
  <si>
    <t>183403151</t>
  </si>
  <si>
    <t>Obdělání půdy smykováním v rovině a svahu do 1:5</t>
  </si>
  <si>
    <t>46028321</t>
  </si>
  <si>
    <t>Obdělání půdy smykováním v rovině nebo na svahu do 1:5</t>
  </si>
  <si>
    <t>183403152</t>
  </si>
  <si>
    <t>Obdělání půdy vláčením v rovině a svahu do 1:5</t>
  </si>
  <si>
    <t>-1798690004</t>
  </si>
  <si>
    <t>Obdělání půdy vláčením v rovině nebo na svahu do 1:5</t>
  </si>
  <si>
    <t>5</t>
  </si>
  <si>
    <t>181451121</t>
  </si>
  <si>
    <t>Založení lučního trávníku výsevem plochy přes 1000 m2 v rovině a ve svahu do 1:5</t>
  </si>
  <si>
    <t>-642424261</t>
  </si>
  <si>
    <t>Založení trávníku na půdě předem připravené plochy přes 1000 m2 výsevem včetně utažení lučního v rovině nebo na svahu do 1:5</t>
  </si>
  <si>
    <t>VV</t>
  </si>
  <si>
    <t>11298-3071</t>
  </si>
  <si>
    <t>6</t>
  </si>
  <si>
    <t>M</t>
  </si>
  <si>
    <t>00572472</t>
  </si>
  <si>
    <t>osivo směs travní krajinná-rovinná</t>
  </si>
  <si>
    <t>kg</t>
  </si>
  <si>
    <t>8</t>
  </si>
  <si>
    <t>-977863034</t>
  </si>
  <si>
    <t>8227/100*2,5</t>
  </si>
  <si>
    <t>7</t>
  </si>
  <si>
    <t>111151231.1</t>
  </si>
  <si>
    <t>Pokosení trávníku lučního plochy do 10000 m2 s odvozem do 20 km v rovině a svahu do 1:5</t>
  </si>
  <si>
    <t>275621837</t>
  </si>
  <si>
    <t>Pokosení trávníku při souvislé ploše přes 1000 do 10000 m2 lučního v rovině nebo svahu do 1:5</t>
  </si>
  <si>
    <t>185802113</t>
  </si>
  <si>
    <t>Hnojení půdy umělým hnojivem na široko v rovině a svahu do 1:5</t>
  </si>
  <si>
    <t>t</t>
  </si>
  <si>
    <t>-1008553605</t>
  </si>
  <si>
    <t>Hnojení půdy nebo trávníku v rovině nebo na svahu do 1:5 umělým hnojivem na široko</t>
  </si>
  <si>
    <t>"100g/m2" (3071)*0,0001</t>
  </si>
  <si>
    <t>9</t>
  </si>
  <si>
    <t>251111110_D</t>
  </si>
  <si>
    <t>půdní kondicionér na bázi silkátových koloidů (aplikace půdního kondicionéru viz. TZ)</t>
  </si>
  <si>
    <t>801509530</t>
  </si>
  <si>
    <t>půdní kondicionér na bázi silkátových koloidů</t>
  </si>
  <si>
    <t>"100g/m2" (3071)*0,0001*1000</t>
  </si>
  <si>
    <t>10</t>
  </si>
  <si>
    <t>183101113</t>
  </si>
  <si>
    <t>Hloubení jamek bez výměny půdy zeminy tř 1 až 4 objem do 0,05 m3 v rovině a svahu do 1:5</t>
  </si>
  <si>
    <t>kus</t>
  </si>
  <si>
    <t>3683165</t>
  </si>
  <si>
    <t>Hloubení jamek pro vysazování rostlin v zemině tř.1 až 4 bez výměny půdy v rovině nebo na svahu do 1:5, objemu přes 0,02 do 0,05 m3</t>
  </si>
  <si>
    <t>"Keře a stromovité keře, keře" 180+2880+1070</t>
  </si>
  <si>
    <t>11</t>
  </si>
  <si>
    <t>183101114</t>
  </si>
  <si>
    <t>Hloubení jamek bez výměny půdy zeminy tř 1 až 4 objem do 0,125 m3 v rovině a svahu do 1:5</t>
  </si>
  <si>
    <t>-660575676</t>
  </si>
  <si>
    <t>Hloubení jamek pro vysazování rostlin v zemině tř.1 až 4 bez výměny půdy v rovině nebo na svahu do 1:5, objemu přes 0,05 do 0,125 m3</t>
  </si>
  <si>
    <t>"stromy" 780</t>
  </si>
  <si>
    <t>12</t>
  </si>
  <si>
    <t>185802114</t>
  </si>
  <si>
    <t>Hnojení půdy umělým hnojivem k jednotlivým rostlinám v rovině a svahu do 1:5</t>
  </si>
  <si>
    <t>1490601040</t>
  </si>
  <si>
    <t>Hnojení půdy nebo trávníku v rovině nebo na svahu do 1:5 umělým hnojivem s rozdělením k jednotlivým rostlinám</t>
  </si>
  <si>
    <t>(780+180+2880+1070)*50/1000000</t>
  </si>
  <si>
    <t>13</t>
  </si>
  <si>
    <t>25191155_D</t>
  </si>
  <si>
    <t>hnojivo průmyslové</t>
  </si>
  <si>
    <t>1382751350</t>
  </si>
  <si>
    <t>(780+180+2880+1070)*50/1000</t>
  </si>
  <si>
    <t>14</t>
  </si>
  <si>
    <t>184102111</t>
  </si>
  <si>
    <t>Výsadba dřeviny s balem D do 0,2 m do jamky se zalitím v rovině a svahu do 1:5</t>
  </si>
  <si>
    <t>-86683192</t>
  </si>
  <si>
    <t>Výsadba dřeviny s balem do předem vyhloubené jamky se zalitím v rovině nebo na svahu do 1:5, při průměru balu přes 100 do 200 mm</t>
  </si>
  <si>
    <t>"stromy listnaté do skupin; keře a stromovité keře" 780+180</t>
  </si>
  <si>
    <t>184102110</t>
  </si>
  <si>
    <t>Výsadba dřeviny s balem D do 0,1 m do jamky se zalitím v rovině a svahu do 1:5</t>
  </si>
  <si>
    <t>-977406310</t>
  </si>
  <si>
    <t>Výsadba dřeviny s balem do předem vyhloubené jamky se zalitím v rovině nebo na svahu do 1:5, při průměru balu do 100 mm</t>
  </si>
  <si>
    <t>"keře podsadbové a keře výplňové" 2880+1070</t>
  </si>
  <si>
    <t>16</t>
  </si>
  <si>
    <t>0265117DD</t>
  </si>
  <si>
    <t>Acer platanoides (javor mléč); 150 - 200 cm; ZB</t>
  </si>
  <si>
    <t>-147878862</t>
  </si>
  <si>
    <t>17</t>
  </si>
  <si>
    <t>0265118DD</t>
  </si>
  <si>
    <t>Carpinus betulus (habr obecný); 150 - 200 cm; ZB</t>
  </si>
  <si>
    <t>-793214570</t>
  </si>
  <si>
    <t>18</t>
  </si>
  <si>
    <t>0265119DD</t>
  </si>
  <si>
    <t>Prunus avium (třešeň ptačí); 150 - 200 cm; ZB</t>
  </si>
  <si>
    <t>-1250477600</t>
  </si>
  <si>
    <t>19</t>
  </si>
  <si>
    <t>0265120DD</t>
  </si>
  <si>
    <t>Quercus petraea (dub zimní); 150 - 200 cm; ZB</t>
  </si>
  <si>
    <t>-1765010133</t>
  </si>
  <si>
    <t>20</t>
  </si>
  <si>
    <t>0265122DD</t>
  </si>
  <si>
    <t>Sorbus torminalis (jeřáb břek); 150 - 200 cm; ZB</t>
  </si>
  <si>
    <t>900811124</t>
  </si>
  <si>
    <t>0265123DD</t>
  </si>
  <si>
    <t>Tilia cordata (lípa malolistá); 150 - 200 cm; ZB</t>
  </si>
  <si>
    <t>-1049910127</t>
  </si>
  <si>
    <t>22</t>
  </si>
  <si>
    <t>0265217_D</t>
  </si>
  <si>
    <t>Acer campestre (javor babyka); 81-120 cm; KK</t>
  </si>
  <si>
    <t>358784195</t>
  </si>
  <si>
    <t>23</t>
  </si>
  <si>
    <t>0265125_D</t>
  </si>
  <si>
    <t>Crataegus monogyna (hloh jednosemenný); 81-120 cm; KK</t>
  </si>
  <si>
    <t>-1738696497</t>
  </si>
  <si>
    <t>24</t>
  </si>
  <si>
    <t>0265230_D</t>
  </si>
  <si>
    <t>Prunus mahaleb (mahalebka obecná); 81-120 cm; KK</t>
  </si>
  <si>
    <t>1795919561</t>
  </si>
  <si>
    <t>25</t>
  </si>
  <si>
    <t>0265111_D</t>
  </si>
  <si>
    <t>Cornus sanguinea (svída obecná); 40-60 cm; KK</t>
  </si>
  <si>
    <t>-437120872</t>
  </si>
  <si>
    <t>Cornus sanguinea (svída obecná); 60 - 120 cm; KK</t>
  </si>
  <si>
    <t>26</t>
  </si>
  <si>
    <t>0265113_D</t>
  </si>
  <si>
    <t>Ligustrum vulgare (ptačí zob); 40-60 cm; KK</t>
  </si>
  <si>
    <t>593526397</t>
  </si>
  <si>
    <t>27</t>
  </si>
  <si>
    <t>0265132_D</t>
  </si>
  <si>
    <t>Lonicera xylosteum (zimolez obecný); 40-60 cm; KK</t>
  </si>
  <si>
    <t>470714547</t>
  </si>
  <si>
    <t>28</t>
  </si>
  <si>
    <t>0265127_D</t>
  </si>
  <si>
    <t>Prunus spinosa (trnka obecná); 40-60 cm; KK</t>
  </si>
  <si>
    <t>1465578576</t>
  </si>
  <si>
    <t>270+255</t>
  </si>
  <si>
    <t>29</t>
  </si>
  <si>
    <t>0265140_D</t>
  </si>
  <si>
    <t>Salix purpurea (vrba nachová); 40-60 cm; KK</t>
  </si>
  <si>
    <t>-317347896</t>
  </si>
  <si>
    <t>30</t>
  </si>
  <si>
    <t>0265114_D</t>
  </si>
  <si>
    <t>Rosa canina (růže šípková); 40-60 cm; KK</t>
  </si>
  <si>
    <t>512796225</t>
  </si>
  <si>
    <t>31</t>
  </si>
  <si>
    <t>0265115_D</t>
  </si>
  <si>
    <t>Evonymus europaea (brslen evropský); 40-60 cm; KK</t>
  </si>
  <si>
    <t>-2043670156</t>
  </si>
  <si>
    <t>32</t>
  </si>
  <si>
    <t>0265126_D</t>
  </si>
  <si>
    <t>Corylus avellana (líska obecná); 40-60 cm; KK</t>
  </si>
  <si>
    <t>-580698141</t>
  </si>
  <si>
    <t>33</t>
  </si>
  <si>
    <t>0265133_D</t>
  </si>
  <si>
    <t>Viburnum lantana (kalina tušalaj); 40-60 cm; KK</t>
  </si>
  <si>
    <t>-929768102</t>
  </si>
  <si>
    <t>34</t>
  </si>
  <si>
    <t>184215122</t>
  </si>
  <si>
    <t>Ukotvení kmene dřevin dvěma kůly D do 0,1 m délky do 2 m</t>
  </si>
  <si>
    <t>-425036812</t>
  </si>
  <si>
    <t>Ukotvení dřeviny kůly dvěma kůly, délky přes 1 do 2 m</t>
  </si>
  <si>
    <t>"jen stromy do skupin" 780</t>
  </si>
  <si>
    <t>35</t>
  </si>
  <si>
    <t>184807912_D</t>
  </si>
  <si>
    <t>Kůl l 1,5 m D 40 až 60 mm k sazenici 1 až 3 leté</t>
  </si>
  <si>
    <t>-1370456238</t>
  </si>
  <si>
    <t>Dodání a osazení kůlu k sazenici délky 1,5 m, průměru od 40 do 60 mm, s upevněním sazenice ke kůlu motouzem, sazenice1 až 3 leté</t>
  </si>
  <si>
    <t>"jen stromy do skupin" 780*2</t>
  </si>
  <si>
    <t>36</t>
  </si>
  <si>
    <t>184813121</t>
  </si>
  <si>
    <t>Ochrana dřevin před okusem mechanicky pletivem v rovině a svahu do 1:5</t>
  </si>
  <si>
    <t>1757202256</t>
  </si>
  <si>
    <t>Ochrana dřevin před okusem zvěří mechanicky v rovině nebo ve svahu do 1:5, pletivem, výšky do 2 m</t>
  </si>
  <si>
    <t>37</t>
  </si>
  <si>
    <t>184813133</t>
  </si>
  <si>
    <t>Ochrana listnatých dřevin do 70 cm před okusem chemickým nátěrem v rovině a svahu do 1:5</t>
  </si>
  <si>
    <t>100 kus</t>
  </si>
  <si>
    <t>916257885</t>
  </si>
  <si>
    <t>Ochrana dřevin před okusem zvěří chemicky nátěrem, v rovině nebo ve svahu do 1:5 listnatých, výšky do 70 cm</t>
  </si>
  <si>
    <t>"Keře"(2880+1070)/100</t>
  </si>
  <si>
    <t>38</t>
  </si>
  <si>
    <t>184813134</t>
  </si>
  <si>
    <t>Ochrana listnatých dřevin přes 70 cm před okusem chemickým nátěrem v rovině a svahu do 1:5</t>
  </si>
  <si>
    <t>376273994</t>
  </si>
  <si>
    <t>Ochrana dřevin před okusem zvěří chemicky nátěrem, v rovině nebo ve svahu do 1:5 listnatých, výšky přes 70 cm</t>
  </si>
  <si>
    <t>"Keře a stromovité keře do skupin" (180)/100</t>
  </si>
  <si>
    <t>39</t>
  </si>
  <si>
    <t>184911421</t>
  </si>
  <si>
    <t>Mulčování rostlin kůrou tl. do 0,1 m v rovině a svahu do 1:5</t>
  </si>
  <si>
    <t>1849615823</t>
  </si>
  <si>
    <t>Mulčování vysazených rostlin mulčovací kůrou, tl. do 100 mm v rovině nebo na svahu do 1:5</t>
  </si>
  <si>
    <t>40</t>
  </si>
  <si>
    <t>103911001_D</t>
  </si>
  <si>
    <t>štěpka mulčovací VL</t>
  </si>
  <si>
    <t>m3</t>
  </si>
  <si>
    <t>-2139844234</t>
  </si>
  <si>
    <t xml:space="preserve">štěpka mulčovací VL </t>
  </si>
  <si>
    <t>3071/10</t>
  </si>
  <si>
    <t>307,1*1,03 'Přepočtené koeficientem množství</t>
  </si>
  <si>
    <t>41</t>
  </si>
  <si>
    <t>185804312</t>
  </si>
  <si>
    <t>Zalití rostlin vodou plocha přes 20 m2</t>
  </si>
  <si>
    <t>5022273</t>
  </si>
  <si>
    <t>Zalití rostlin vodou plochy záhonů jednotlivě přes 20 m2</t>
  </si>
  <si>
    <t>"stromy a keř. stromy 15l a keře 5l (2x)" ((780+180)*0,015+(2880+1070)*0,005)*2</t>
  </si>
  <si>
    <t>42</t>
  </si>
  <si>
    <t>185851121</t>
  </si>
  <si>
    <t>Dovoz vody pro zálivku rostlin za vzdálenost do 1000 m</t>
  </si>
  <si>
    <t>1563650332</t>
  </si>
  <si>
    <t>Dovoz vody pro zálivku rostlin na vzdálenost do 1000 m</t>
  </si>
  <si>
    <t>43</t>
  </si>
  <si>
    <t>185851129</t>
  </si>
  <si>
    <t>Příplatek k dovozu vody pro zálivku rostlin do 1000 m ZKD 1000 m</t>
  </si>
  <si>
    <t>1473519212</t>
  </si>
  <si>
    <t>Dovoz vody pro zálivku rostlin Příplatek k ceně za každých dalších i započatých 1000 m</t>
  </si>
  <si>
    <t>"+ 4km" 4*68,3</t>
  </si>
  <si>
    <t>44</t>
  </si>
  <si>
    <t>348951250</t>
  </si>
  <si>
    <t>Oplocení kultur v 1,5 m s drátěným pletivem</t>
  </si>
  <si>
    <t>m</t>
  </si>
  <si>
    <t>360302486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</si>
  <si>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</si>
  <si>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816+474+668</t>
  </si>
  <si>
    <t>45</t>
  </si>
  <si>
    <t>348952262</t>
  </si>
  <si>
    <t>Vrata z plotových tyček v 1,5 m plochy nad 2 do 10 m2</t>
  </si>
  <si>
    <t>1892182751</t>
  </si>
  <si>
    <t>Oplocení lesních kultur dřevěnými kůly vrata z plotových tyček, výšky 1,5 m, plochy přes 2 do 10 m2</t>
  </si>
  <si>
    <t>"8ks bran šířky cca 4m" 4*8</t>
  </si>
  <si>
    <t>46</t>
  </si>
  <si>
    <t>998231311</t>
  </si>
  <si>
    <t>Přesun hmot pro sadovnické a krajinářské úpravy vodorovně do 5000 m</t>
  </si>
  <si>
    <t>823938006</t>
  </si>
  <si>
    <t>Přesun hmot pro sadovnické a krajinářské úpravy - strojně dopravní vzdálenost do 5000 m</t>
  </si>
  <si>
    <t>Soupis:</t>
  </si>
  <si>
    <t>SO-11 - TE07 (1.rok pěstební péče)</t>
  </si>
  <si>
    <t>184808211</t>
  </si>
  <si>
    <t>Ochrana sazenic proti škodám zvěří nátěrem nebo postřikem</t>
  </si>
  <si>
    <t>395019510</t>
  </si>
  <si>
    <t>Ochrana sazenic proti škodám zvěří nátěrem nebo postřikem ochranným prostředkem</t>
  </si>
  <si>
    <t>"1x ročně" 180+2880+1070</t>
  </si>
  <si>
    <t>184911111</t>
  </si>
  <si>
    <t>Znovuuvázání dřeviny ke kůlům</t>
  </si>
  <si>
    <t>-1231016731</t>
  </si>
  <si>
    <t>Znovuuvázání dřeviny jedním úvazkem ke stávajícímu kůlu</t>
  </si>
  <si>
    <t>"1x ročně" 780</t>
  </si>
  <si>
    <t>1212969075</t>
  </si>
  <si>
    <t>(11298-3071)*3</t>
  </si>
  <si>
    <t>184815173</t>
  </si>
  <si>
    <t>Ožínání sazenic celoplošné sklon do 1:5 při střední viditelnosti a výšky přes 60 cm</t>
  </si>
  <si>
    <t>ar</t>
  </si>
  <si>
    <t>1466501281</t>
  </si>
  <si>
    <t>Ochrana sazenic ručním ožínáním celoplošné sklon do 1:5 při viditelnosti střední, výšky přes 60 cm</t>
  </si>
  <si>
    <t>"ožínání plošných výsadeb (mulčované pásy) 2x ročně" 3071*2*0,01</t>
  </si>
  <si>
    <t>1255265116</t>
  </si>
  <si>
    <t>"stromy 15l a keře 5l (10x)" ((780+180)*0,015+(2880+1070)*0,005)*10</t>
  </si>
  <si>
    <t>1259593201</t>
  </si>
  <si>
    <t>74932949</t>
  </si>
  <si>
    <t>"+ 4km" 4*341,5</t>
  </si>
  <si>
    <t>SO-12 - TE07 (2.rok pěstební péče)</t>
  </si>
  <si>
    <t>86222494</t>
  </si>
  <si>
    <t>-805811948</t>
  </si>
  <si>
    <t>1710673153</t>
  </si>
  <si>
    <t>(11298-3071)*2</t>
  </si>
  <si>
    <t>-965243391</t>
  </si>
  <si>
    <t>1961281972</t>
  </si>
  <si>
    <t>"stromy 15l a keře 5l (6x)" ((780+180)*0,015+(2880+1070)*0,005)*6</t>
  </si>
  <si>
    <t>1310707532</t>
  </si>
  <si>
    <t>660943073</t>
  </si>
  <si>
    <t>"+ 4km" 4*204,9</t>
  </si>
  <si>
    <t>SO-13 - TE07 (3.rok pěstební péče)</t>
  </si>
  <si>
    <t>1770674945</t>
  </si>
  <si>
    <t>981407356</t>
  </si>
  <si>
    <t>837673872</t>
  </si>
  <si>
    <t>-1485653268</t>
  </si>
  <si>
    <t>-705615628</t>
  </si>
  <si>
    <t>"stromy 15l a keře 5l (2x)" ((780+180)*0,015+(2880+1070)*0,005)*2</t>
  </si>
  <si>
    <t>1702459856</t>
  </si>
  <si>
    <t>-787051027</t>
  </si>
  <si>
    <t>184852321</t>
  </si>
  <si>
    <t>Řez stromu výchovný špičáků a keřových stromů výšky do 4 m</t>
  </si>
  <si>
    <t>-1605688357</t>
  </si>
  <si>
    <t>Řez stromů prováděný lezeckou technikou výchovný (S-RV) špičáky a keřové stromy, výšky do 4 m</t>
  </si>
  <si>
    <t>"stromy; podle potřeby - cca 1/2 kusů" 780/2</t>
  </si>
  <si>
    <t>SO-2 - Větrolam TE08</t>
  </si>
  <si>
    <t>1271824067</t>
  </si>
  <si>
    <t>-931716164</t>
  </si>
  <si>
    <t>-1351594902</t>
  </si>
  <si>
    <t>1868836584</t>
  </si>
  <si>
    <t>-1176448009</t>
  </si>
  <si>
    <t>4396-1088</t>
  </si>
  <si>
    <t>-132819478</t>
  </si>
  <si>
    <t>3308/100*2,5</t>
  </si>
  <si>
    <t>-1861214455</t>
  </si>
  <si>
    <t>-532300368</t>
  </si>
  <si>
    <t>"100g/m2" (1088)*0,0001</t>
  </si>
  <si>
    <t>1895080373</t>
  </si>
  <si>
    <t>"100g/m2" (1088)*0,0001*1000</t>
  </si>
  <si>
    <t>1681257223</t>
  </si>
  <si>
    <t>"Keře a stromovité keře, keře" 100+1020+380</t>
  </si>
  <si>
    <t>345269168</t>
  </si>
  <si>
    <t>"stromy" 240</t>
  </si>
  <si>
    <t>-553278827</t>
  </si>
  <si>
    <t>(240+100+1020+380)*50/1000000</t>
  </si>
  <si>
    <t>-592173647</t>
  </si>
  <si>
    <t>(240+100+1020+380)*50/1000</t>
  </si>
  <si>
    <t>-1306641963</t>
  </si>
  <si>
    <t>"stromy listnaté do skupin; keře a stromovité keře" 240+100</t>
  </si>
  <si>
    <t>1038536408</t>
  </si>
  <si>
    <t>"keře podsadbové a keře výplňové" 1020+380</t>
  </si>
  <si>
    <t>-818834616</t>
  </si>
  <si>
    <t>722894874</t>
  </si>
  <si>
    <t>1785068992</t>
  </si>
  <si>
    <t>-83986416</t>
  </si>
  <si>
    <t>-1084264661</t>
  </si>
  <si>
    <t>1982255366</t>
  </si>
  <si>
    <t>692101332</t>
  </si>
  <si>
    <t>806664600</t>
  </si>
  <si>
    <t>359752232</t>
  </si>
  <si>
    <t>-465863800</t>
  </si>
  <si>
    <t>830938758</t>
  </si>
  <si>
    <t>1477579355</t>
  </si>
  <si>
    <t>1679828925</t>
  </si>
  <si>
    <t>150+115</t>
  </si>
  <si>
    <t>-1639754149</t>
  </si>
  <si>
    <t>1304458993</t>
  </si>
  <si>
    <t>-617781230</t>
  </si>
  <si>
    <t>-1155362472</t>
  </si>
  <si>
    <t>-174006799</t>
  </si>
  <si>
    <t>613652201</t>
  </si>
  <si>
    <t>"jen stromy do skupin" 240</t>
  </si>
  <si>
    <t>-672131160</t>
  </si>
  <si>
    <t>"jen stromy do skupin" 240*2</t>
  </si>
  <si>
    <t>2020306236</t>
  </si>
  <si>
    <t>-41374189</t>
  </si>
  <si>
    <t>"Keře"(1020+380)/100</t>
  </si>
  <si>
    <t>884994461</t>
  </si>
  <si>
    <t>"Keře a stromovité keře do skupin" (100)/100</t>
  </si>
  <si>
    <t>1079805032</t>
  </si>
  <si>
    <t>-1959663928</t>
  </si>
  <si>
    <t>1088/10</t>
  </si>
  <si>
    <t>108,8*1,03 'Přepočtené koeficientem množství</t>
  </si>
  <si>
    <t>164170937</t>
  </si>
  <si>
    <t>"stromy a keř. stromy 15l a keře 5l (2x)" ((240+100)*0,015+(1020+380)*0,005)*2</t>
  </si>
  <si>
    <t>-1274415853</t>
  </si>
  <si>
    <t>-1874634498</t>
  </si>
  <si>
    <t>"+ 4km" 4*24,2</t>
  </si>
  <si>
    <t>-1436859743</t>
  </si>
  <si>
    <t>746</t>
  </si>
  <si>
    <t>1777295823</t>
  </si>
  <si>
    <t>"4ks bran šířky cca 4m" 4*4</t>
  </si>
  <si>
    <t>163172770</t>
  </si>
  <si>
    <t>SO-21 - TE08 (1. rok pěstební péče)</t>
  </si>
  <si>
    <t>-1096391940</t>
  </si>
  <si>
    <t>"1x ročně" 100+1020+380</t>
  </si>
  <si>
    <t>-1569187040</t>
  </si>
  <si>
    <t>"1x ročně" 240</t>
  </si>
  <si>
    <t>-1438869716</t>
  </si>
  <si>
    <t>(4396-1088)*3</t>
  </si>
  <si>
    <t>434460845</t>
  </si>
  <si>
    <t>"ožínání plošných výsadeb (mulčované pásy) 2x ročně" 1088*2*0,01</t>
  </si>
  <si>
    <t>566287573</t>
  </si>
  <si>
    <t>"stromy 15l a keře 5l (10x)" ((240+100)*0,015+(1020+380)*0,005)*10</t>
  </si>
  <si>
    <t>-1386120517</t>
  </si>
  <si>
    <t>303114700</t>
  </si>
  <si>
    <t>"+ 4km" 4*121</t>
  </si>
  <si>
    <t>SO-22 - TE08 (2. rok pěstební péče)</t>
  </si>
  <si>
    <t>-153127617</t>
  </si>
  <si>
    <t>893802724</t>
  </si>
  <si>
    <t>-1350255</t>
  </si>
  <si>
    <t>(4396-1088)*2</t>
  </si>
  <si>
    <t>-1863203678</t>
  </si>
  <si>
    <t>-607633583</t>
  </si>
  <si>
    <t>"stromy 15l a keře 5l (6x)" ((240+100)*0,015+(1088+380)*0,005)*6</t>
  </si>
  <si>
    <t>-1716727683</t>
  </si>
  <si>
    <t>-2010925451</t>
  </si>
  <si>
    <t>"+ 4km" 4*74,64</t>
  </si>
  <si>
    <t>SO-23 - TE08 (3. rok pěstební péče)</t>
  </si>
  <si>
    <t>986986015</t>
  </si>
  <si>
    <t>-714485517</t>
  </si>
  <si>
    <t>849046139</t>
  </si>
  <si>
    <t>2100984554</t>
  </si>
  <si>
    <t>772260625</t>
  </si>
  <si>
    <t>"stromy 15l a keře 5l (2x)" ((240+100)*0,015+(1088+380)*0,005)*2</t>
  </si>
  <si>
    <t>1039889512</t>
  </si>
  <si>
    <t>1861677561</t>
  </si>
  <si>
    <t>"+ 4km" 4*24,88</t>
  </si>
  <si>
    <t>1078025734</t>
  </si>
  <si>
    <t>"stromy; podle potřeby - cca 1/2 kusů" 240/2</t>
  </si>
  <si>
    <t>SO-3 - Větrolam TE09</t>
  </si>
  <si>
    <t>-2087757334</t>
  </si>
  <si>
    <t>-1968017670</t>
  </si>
  <si>
    <t>-1547397495</t>
  </si>
  <si>
    <t>-198449006</t>
  </si>
  <si>
    <t>1127225525</t>
  </si>
  <si>
    <t>11653-3107</t>
  </si>
  <si>
    <t>-1129813201</t>
  </si>
  <si>
    <t>8546/100*2,5</t>
  </si>
  <si>
    <t>-1785483488</t>
  </si>
  <si>
    <t>-1326801297</t>
  </si>
  <si>
    <t>"100g/m2" (3107)*0,0001</t>
  </si>
  <si>
    <t>-1846716450</t>
  </si>
  <si>
    <t>"100g/m2" (3107)*0,0001*1000</t>
  </si>
  <si>
    <t>-973993474</t>
  </si>
  <si>
    <t>"Keře a stromovité keře, keře" 160+3000+970</t>
  </si>
  <si>
    <t>-1497088885</t>
  </si>
  <si>
    <t>"stromy" 840</t>
  </si>
  <si>
    <t>-333979818</t>
  </si>
  <si>
    <t>(840+160+3000+970)*50/1000000</t>
  </si>
  <si>
    <t>588971053</t>
  </si>
  <si>
    <t>(840+160+3000+970)*50/1000</t>
  </si>
  <si>
    <t>775962659</t>
  </si>
  <si>
    <t>"stromy listnaté do skupin; keře a stromovité keře" 840+160</t>
  </si>
  <si>
    <t>-1974766465</t>
  </si>
  <si>
    <t>"keře podsadbové a keře výplňové" 3000+970</t>
  </si>
  <si>
    <t>-166164080</t>
  </si>
  <si>
    <t>841412124</t>
  </si>
  <si>
    <t>1264684799</t>
  </si>
  <si>
    <t>624741218</t>
  </si>
  <si>
    <t>-809179246</t>
  </si>
  <si>
    <t>220935655</t>
  </si>
  <si>
    <t>1641976674</t>
  </si>
  <si>
    <t>672430975</t>
  </si>
  <si>
    <t>1210733481</t>
  </si>
  <si>
    <t>582210797</t>
  </si>
  <si>
    <t>1155775055</t>
  </si>
  <si>
    <t>-1923292756</t>
  </si>
  <si>
    <t>717118860</t>
  </si>
  <si>
    <t>240+240</t>
  </si>
  <si>
    <t>678746515</t>
  </si>
  <si>
    <t>572856280</t>
  </si>
  <si>
    <t>-1119930315</t>
  </si>
  <si>
    <t>-1552931869</t>
  </si>
  <si>
    <t>1387355335</t>
  </si>
  <si>
    <t>804681556</t>
  </si>
  <si>
    <t>"jen stromy do skupin" 840</t>
  </si>
  <si>
    <t>-15451504</t>
  </si>
  <si>
    <t>"jen stromy do skupin" 840*2</t>
  </si>
  <si>
    <t>-300400986</t>
  </si>
  <si>
    <t>-336268082</t>
  </si>
  <si>
    <t>"Keře"(3000+970)/100</t>
  </si>
  <si>
    <t>-1310822826</t>
  </si>
  <si>
    <t>"Keře a stromovité keře do skupin" (160)/100</t>
  </si>
  <si>
    <t>2059043967</t>
  </si>
  <si>
    <t>-818719741</t>
  </si>
  <si>
    <t>3107/10</t>
  </si>
  <si>
    <t>310,7*1,03 'Přepočtené koeficientem množství</t>
  </si>
  <si>
    <t>1158513389</t>
  </si>
  <si>
    <t>"stromy a keř. stromy 15l a keře 5l (2x)" ((840+160)*0,015+(3000+970)*0,005)*2</t>
  </si>
  <si>
    <t>-1927493346</t>
  </si>
  <si>
    <t>-358316798</t>
  </si>
  <si>
    <t>"+ 4km" 4*69,7</t>
  </si>
  <si>
    <t>733504117</t>
  </si>
  <si>
    <t>868+1150</t>
  </si>
  <si>
    <t>-245086558</t>
  </si>
  <si>
    <t>1321158947</t>
  </si>
  <si>
    <t>SO-31 - TE09 (1. rok pěstební péče)</t>
  </si>
  <si>
    <t>1572237775</t>
  </si>
  <si>
    <t>"1x ročně" 160+3000+970</t>
  </si>
  <si>
    <t>-49964622</t>
  </si>
  <si>
    <t>"1x ročně" 840</t>
  </si>
  <si>
    <t>-1548819882</t>
  </si>
  <si>
    <t>(11653-3107)*3</t>
  </si>
  <si>
    <t>-1363603539</t>
  </si>
  <si>
    <t>"ožínání plošných výsadeb (mulčované pásy) 2x ročně" 3107*2*0,01</t>
  </si>
  <si>
    <t>680176525</t>
  </si>
  <si>
    <t>"stromy 15l a keře 5l (10x)" ((840+160)*0,015+(3000+970)*0,005)*10</t>
  </si>
  <si>
    <t>-1787807502</t>
  </si>
  <si>
    <t>270185400</t>
  </si>
  <si>
    <t>"+ 4km" 4*348,5</t>
  </si>
  <si>
    <t>SO-32 - TE09 (2. rok pěstební péče)</t>
  </si>
  <si>
    <t>1522325335</t>
  </si>
  <si>
    <t>-1845238628</t>
  </si>
  <si>
    <t>322901455</t>
  </si>
  <si>
    <t>(11653-3107)*2</t>
  </si>
  <si>
    <t>-1897059748</t>
  </si>
  <si>
    <t>13588286</t>
  </si>
  <si>
    <t>"stromy 15l a keře 5l (6x)" ((840+160)*0,015+(3000+970)*0,005)*6</t>
  </si>
  <si>
    <t>1332527088</t>
  </si>
  <si>
    <t>552958737</t>
  </si>
  <si>
    <t>"+ 4km" 4*209,1</t>
  </si>
  <si>
    <t>SO-33 - TE09 (3. rok pěstební péče)</t>
  </si>
  <si>
    <t>915966313</t>
  </si>
  <si>
    <t>1035198168</t>
  </si>
  <si>
    <t>2010027451</t>
  </si>
  <si>
    <t>-1512242088</t>
  </si>
  <si>
    <t>-1637580912</t>
  </si>
  <si>
    <t>"stromy 15l a keře 5l (2x)" ((840+160)*0,015+(3000+970)*0,005)*2</t>
  </si>
  <si>
    <t>1962326738</t>
  </si>
  <si>
    <t>-1094889669</t>
  </si>
  <si>
    <t>453633454</t>
  </si>
  <si>
    <t>"stromy; podle potřeby - cca 1/2 kusů" 840/2</t>
  </si>
  <si>
    <t>SO-1, SO-2, SO-3 - Vedlejší rozpočtové náklady</t>
  </si>
  <si>
    <t>01312774</t>
  </si>
  <si>
    <t>41601483</t>
  </si>
  <si>
    <t>HSV - Práce a dodávky HSV</t>
  </si>
  <si>
    <t xml:space="preserve">    VRN -  Vedlejší rozpočtové náklady</t>
  </si>
  <si>
    <t xml:space="preserve">      VRN1 -  Průzkumné, geodetické a projektové práce</t>
  </si>
  <si>
    <t>HSV</t>
  </si>
  <si>
    <t>Práce a dodávky HSV</t>
  </si>
  <si>
    <t>VRN</t>
  </si>
  <si>
    <t xml:space="preserve"> Vedlejší rozpočtové náklady</t>
  </si>
  <si>
    <t>VRN1</t>
  </si>
  <si>
    <t xml:space="preserve"> Průzkumné, geodetické a projektové práce</t>
  </si>
  <si>
    <t>011002000.1</t>
  </si>
  <si>
    <t>Průzkumné práce</t>
  </si>
  <si>
    <t>soubor</t>
  </si>
  <si>
    <t>1024</t>
  </si>
  <si>
    <t>86961258</t>
  </si>
  <si>
    <t>P</t>
  </si>
  <si>
    <t>Poznámka k položce:_x000d_
Náklady na přezkoumání podkladů objednatele o stavu inženýrských sítí na staveništi nebo dotčených stavbou i mimo území staveniště, kontrola a vytyčení jejich skutečné trasy a provedení ochranných opatření pro zabezpečení stávajících inženýrských sítí(např. chráničky, panely apod.)</t>
  </si>
  <si>
    <t>"SO-2 TE08; datový kabel cca 13 m; plynovod cca 13m" 2</t>
  </si>
  <si>
    <t>Součet</t>
  </si>
  <si>
    <t>012103000.1</t>
  </si>
  <si>
    <t>Geodetické práce před výstavbou</t>
  </si>
  <si>
    <t>759652740</t>
  </si>
  <si>
    <t>Poznámka k položce:_x000d_
Zaměření před stavbou, vytyčení stavby, vytyčení lomových bodů parcel</t>
  </si>
  <si>
    <t>"SO-1 TE07; p.č. 3715, 3744, 3749; cca 2000 m" 1</t>
  </si>
  <si>
    <t>"SO-2 TE08; p.č. 3686; cca 1000 m" 1</t>
  </si>
  <si>
    <t>"SO-3 TE09; p.č. 3646, 3468; cca 2000 m" 1</t>
  </si>
  <si>
    <t>011303000_D</t>
  </si>
  <si>
    <t>Archeologická činnost bez rozlišení</t>
  </si>
  <si>
    <t>-1093911962</t>
  </si>
  <si>
    <t>"SO-1 TE07; p.č. 3715, 3744, 3749" 1</t>
  </si>
  <si>
    <t>"SO-2 TE08; p.č. 3686" 1</t>
  </si>
  <si>
    <t>"SO-3 TE09; p.č. 3646, 3468"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</si>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</sst>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8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117-3147-20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Větrolamy TE07, TE08 a TE09 v k.ú. Prosiměřice – projektová dokumentace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Prosiměřice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4. 11. 2020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 SPÚ, KPÚ JMK, Pobočka Znojmo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AGROPROJEKT PSO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Daniel Doubrava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ROUND(AG55+AG60+AG65+AG70,2)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ROUND(AS55+AS60+AS65+AS70,2)</f>
        <v>0</v>
      </c>
      <c r="AT54" s="106">
        <f>ROUND(SUM(AV54:AW54),2)</f>
        <v>0</v>
      </c>
      <c r="AU54" s="107">
        <f>ROUND(AU55+AU60+AU65+AU70,5)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ROUND(AZ55+AZ60+AZ65+AZ70,2)</f>
        <v>0</v>
      </c>
      <c r="BA54" s="106">
        <f>ROUND(BA55+BA60+BA65+BA70,2)</f>
        <v>0</v>
      </c>
      <c r="BB54" s="106">
        <f>ROUND(BB55+BB60+BB65+BB70,2)</f>
        <v>0</v>
      </c>
      <c r="BC54" s="106">
        <f>ROUND(BC55+BC60+BC65+BC70,2)</f>
        <v>0</v>
      </c>
      <c r="BD54" s="108">
        <f>ROUND(BD55+BD60+BD65+BD70,2)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71</v>
      </c>
      <c r="BT55" s="123" t="s">
        <v>79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4" customFormat="1" ht="16.5" customHeight="1">
      <c r="A56" s="124" t="s">
        <v>82</v>
      </c>
      <c r="B56" s="63"/>
      <c r="C56" s="125"/>
      <c r="D56" s="125"/>
      <c r="E56" s="126" t="s">
        <v>76</v>
      </c>
      <c r="F56" s="126"/>
      <c r="G56" s="126"/>
      <c r="H56" s="126"/>
      <c r="I56" s="126"/>
      <c r="J56" s="125"/>
      <c r="K56" s="126" t="s">
        <v>77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'SO-1 - Větrolam TE07'!J30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83</v>
      </c>
      <c r="AR56" s="65"/>
      <c r="AS56" s="129">
        <v>0</v>
      </c>
      <c r="AT56" s="130">
        <f>ROUND(SUM(AV56:AW56),2)</f>
        <v>0</v>
      </c>
      <c r="AU56" s="131">
        <f>'SO-1 - Větrolam TE07'!P79</f>
        <v>0</v>
      </c>
      <c r="AV56" s="130">
        <f>'SO-1 - Větrolam TE07'!J33</f>
        <v>0</v>
      </c>
      <c r="AW56" s="130">
        <f>'SO-1 - Větrolam TE07'!J34</f>
        <v>0</v>
      </c>
      <c r="AX56" s="130">
        <f>'SO-1 - Větrolam TE07'!J35</f>
        <v>0</v>
      </c>
      <c r="AY56" s="130">
        <f>'SO-1 - Větrolam TE07'!J36</f>
        <v>0</v>
      </c>
      <c r="AZ56" s="130">
        <f>'SO-1 - Větrolam TE07'!F33</f>
        <v>0</v>
      </c>
      <c r="BA56" s="130">
        <f>'SO-1 - Větrolam TE07'!F34</f>
        <v>0</v>
      </c>
      <c r="BB56" s="130">
        <f>'SO-1 - Větrolam TE07'!F35</f>
        <v>0</v>
      </c>
      <c r="BC56" s="130">
        <f>'SO-1 - Větrolam TE07'!F36</f>
        <v>0</v>
      </c>
      <c r="BD56" s="132">
        <f>'SO-1 - Větrolam TE07'!F37</f>
        <v>0</v>
      </c>
      <c r="BE56" s="4"/>
      <c r="BT56" s="133" t="s">
        <v>81</v>
      </c>
      <c r="BU56" s="133" t="s">
        <v>84</v>
      </c>
      <c r="BV56" s="133" t="s">
        <v>74</v>
      </c>
      <c r="BW56" s="133" t="s">
        <v>80</v>
      </c>
      <c r="BX56" s="133" t="s">
        <v>5</v>
      </c>
      <c r="CL56" s="133" t="s">
        <v>19</v>
      </c>
      <c r="CM56" s="133" t="s">
        <v>81</v>
      </c>
    </row>
    <row r="57" s="4" customFormat="1" ht="16.5" customHeight="1">
      <c r="A57" s="124" t="s">
        <v>82</v>
      </c>
      <c r="B57" s="63"/>
      <c r="C57" s="125"/>
      <c r="D57" s="125"/>
      <c r="E57" s="126" t="s">
        <v>85</v>
      </c>
      <c r="F57" s="126"/>
      <c r="G57" s="126"/>
      <c r="H57" s="126"/>
      <c r="I57" s="126"/>
      <c r="J57" s="125"/>
      <c r="K57" s="126" t="s">
        <v>86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'SO-11 - TE07 (1.rok pěste...'!J32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83</v>
      </c>
      <c r="AR57" s="65"/>
      <c r="AS57" s="129">
        <v>0</v>
      </c>
      <c r="AT57" s="130">
        <f>ROUND(SUM(AV57:AW57),2)</f>
        <v>0</v>
      </c>
      <c r="AU57" s="131">
        <f>'SO-11 - TE07 (1.rok pěste...'!P85</f>
        <v>0</v>
      </c>
      <c r="AV57" s="130">
        <f>'SO-11 - TE07 (1.rok pěste...'!J35</f>
        <v>0</v>
      </c>
      <c r="AW57" s="130">
        <f>'SO-11 - TE07 (1.rok pěste...'!J36</f>
        <v>0</v>
      </c>
      <c r="AX57" s="130">
        <f>'SO-11 - TE07 (1.rok pěste...'!J37</f>
        <v>0</v>
      </c>
      <c r="AY57" s="130">
        <f>'SO-11 - TE07 (1.rok pěste...'!J38</f>
        <v>0</v>
      </c>
      <c r="AZ57" s="130">
        <f>'SO-11 - TE07 (1.rok pěste...'!F35</f>
        <v>0</v>
      </c>
      <c r="BA57" s="130">
        <f>'SO-11 - TE07 (1.rok pěste...'!F36</f>
        <v>0</v>
      </c>
      <c r="BB57" s="130">
        <f>'SO-11 - TE07 (1.rok pěste...'!F37</f>
        <v>0</v>
      </c>
      <c r="BC57" s="130">
        <f>'SO-11 - TE07 (1.rok pěste...'!F38</f>
        <v>0</v>
      </c>
      <c r="BD57" s="132">
        <f>'SO-11 - TE07 (1.rok pěste...'!F39</f>
        <v>0</v>
      </c>
      <c r="BE57" s="4"/>
      <c r="BT57" s="133" t="s">
        <v>81</v>
      </c>
      <c r="BV57" s="133" t="s">
        <v>74</v>
      </c>
      <c r="BW57" s="133" t="s">
        <v>87</v>
      </c>
      <c r="BX57" s="133" t="s">
        <v>80</v>
      </c>
      <c r="CL57" s="133" t="s">
        <v>19</v>
      </c>
    </row>
    <row r="58" s="4" customFormat="1" ht="16.5" customHeight="1">
      <c r="A58" s="124" t="s">
        <v>82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'SO-12 - TE07 (2.rok pěste...'!J32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83</v>
      </c>
      <c r="AR58" s="65"/>
      <c r="AS58" s="129">
        <v>0</v>
      </c>
      <c r="AT58" s="130">
        <f>ROUND(SUM(AV58:AW58),2)</f>
        <v>0</v>
      </c>
      <c r="AU58" s="131">
        <f>'SO-12 - TE07 (2.rok pěste...'!P85</f>
        <v>0</v>
      </c>
      <c r="AV58" s="130">
        <f>'SO-12 - TE07 (2.rok pěste...'!J35</f>
        <v>0</v>
      </c>
      <c r="AW58" s="130">
        <f>'SO-12 - TE07 (2.rok pěste...'!J36</f>
        <v>0</v>
      </c>
      <c r="AX58" s="130">
        <f>'SO-12 - TE07 (2.rok pěste...'!J37</f>
        <v>0</v>
      </c>
      <c r="AY58" s="130">
        <f>'SO-12 - TE07 (2.rok pěste...'!J38</f>
        <v>0</v>
      </c>
      <c r="AZ58" s="130">
        <f>'SO-12 - TE07 (2.rok pěste...'!F35</f>
        <v>0</v>
      </c>
      <c r="BA58" s="130">
        <f>'SO-12 - TE07 (2.rok pěste...'!F36</f>
        <v>0</v>
      </c>
      <c r="BB58" s="130">
        <f>'SO-12 - TE07 (2.rok pěste...'!F37</f>
        <v>0</v>
      </c>
      <c r="BC58" s="130">
        <f>'SO-12 - TE07 (2.rok pěste...'!F38</f>
        <v>0</v>
      </c>
      <c r="BD58" s="132">
        <f>'SO-12 - TE07 (2.rok pěste...'!F39</f>
        <v>0</v>
      </c>
      <c r="BE58" s="4"/>
      <c r="BT58" s="133" t="s">
        <v>81</v>
      </c>
      <c r="BV58" s="133" t="s">
        <v>74</v>
      </c>
      <c r="BW58" s="133" t="s">
        <v>90</v>
      </c>
      <c r="BX58" s="133" t="s">
        <v>80</v>
      </c>
      <c r="CL58" s="133" t="s">
        <v>19</v>
      </c>
    </row>
    <row r="59" s="4" customFormat="1" ht="16.5" customHeight="1">
      <c r="A59" s="124" t="s">
        <v>82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'SO-13 - TE07 (3.rok pěste...'!J32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83</v>
      </c>
      <c r="AR59" s="65"/>
      <c r="AS59" s="129">
        <v>0</v>
      </c>
      <c r="AT59" s="130">
        <f>ROUND(SUM(AV59:AW59),2)</f>
        <v>0</v>
      </c>
      <c r="AU59" s="131">
        <f>'SO-13 - TE07 (3.rok pěste...'!P85</f>
        <v>0</v>
      </c>
      <c r="AV59" s="130">
        <f>'SO-13 - TE07 (3.rok pěste...'!J35</f>
        <v>0</v>
      </c>
      <c r="AW59" s="130">
        <f>'SO-13 - TE07 (3.rok pěste...'!J36</f>
        <v>0</v>
      </c>
      <c r="AX59" s="130">
        <f>'SO-13 - TE07 (3.rok pěste...'!J37</f>
        <v>0</v>
      </c>
      <c r="AY59" s="130">
        <f>'SO-13 - TE07 (3.rok pěste...'!J38</f>
        <v>0</v>
      </c>
      <c r="AZ59" s="130">
        <f>'SO-13 - TE07 (3.rok pěste...'!F35</f>
        <v>0</v>
      </c>
      <c r="BA59" s="130">
        <f>'SO-13 - TE07 (3.rok pěste...'!F36</f>
        <v>0</v>
      </c>
      <c r="BB59" s="130">
        <f>'SO-13 - TE07 (3.rok pěste...'!F37</f>
        <v>0</v>
      </c>
      <c r="BC59" s="130">
        <f>'SO-13 - TE07 (3.rok pěste...'!F38</f>
        <v>0</v>
      </c>
      <c r="BD59" s="132">
        <f>'SO-13 - TE07 (3.rok pěste...'!F39</f>
        <v>0</v>
      </c>
      <c r="BE59" s="4"/>
      <c r="BT59" s="133" t="s">
        <v>81</v>
      </c>
      <c r="BV59" s="133" t="s">
        <v>74</v>
      </c>
      <c r="BW59" s="133" t="s">
        <v>93</v>
      </c>
      <c r="BX59" s="133" t="s">
        <v>80</v>
      </c>
      <c r="CL59" s="133" t="s">
        <v>19</v>
      </c>
    </row>
    <row r="60" s="7" customFormat="1" ht="16.5" customHeight="1">
      <c r="A60" s="7"/>
      <c r="B60" s="111"/>
      <c r="C60" s="112"/>
      <c r="D60" s="113" t="s">
        <v>94</v>
      </c>
      <c r="E60" s="113"/>
      <c r="F60" s="113"/>
      <c r="G60" s="113"/>
      <c r="H60" s="113"/>
      <c r="I60" s="114"/>
      <c r="J60" s="113" t="s">
        <v>95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ROUND(SUM(AG61:AG64),2)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78</v>
      </c>
      <c r="AR60" s="118"/>
      <c r="AS60" s="119">
        <f>ROUND(SUM(AS61:AS64),2)</f>
        <v>0</v>
      </c>
      <c r="AT60" s="120">
        <f>ROUND(SUM(AV60:AW60),2)</f>
        <v>0</v>
      </c>
      <c r="AU60" s="121">
        <f>ROUND(SUM(AU61:AU64),5)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ROUND(SUM(AZ61:AZ64),2)</f>
        <v>0</v>
      </c>
      <c r="BA60" s="120">
        <f>ROUND(SUM(BA61:BA64),2)</f>
        <v>0</v>
      </c>
      <c r="BB60" s="120">
        <f>ROUND(SUM(BB61:BB64),2)</f>
        <v>0</v>
      </c>
      <c r="BC60" s="120">
        <f>ROUND(SUM(BC61:BC64),2)</f>
        <v>0</v>
      </c>
      <c r="BD60" s="122">
        <f>ROUND(SUM(BD61:BD64),2)</f>
        <v>0</v>
      </c>
      <c r="BE60" s="7"/>
      <c r="BS60" s="123" t="s">
        <v>71</v>
      </c>
      <c r="BT60" s="123" t="s">
        <v>79</v>
      </c>
      <c r="BV60" s="123" t="s">
        <v>74</v>
      </c>
      <c r="BW60" s="123" t="s">
        <v>96</v>
      </c>
      <c r="BX60" s="123" t="s">
        <v>5</v>
      </c>
      <c r="CL60" s="123" t="s">
        <v>19</v>
      </c>
      <c r="CM60" s="123" t="s">
        <v>81</v>
      </c>
    </row>
    <row r="61" s="4" customFormat="1" ht="16.5" customHeight="1">
      <c r="A61" s="124" t="s">
        <v>82</v>
      </c>
      <c r="B61" s="63"/>
      <c r="C61" s="125"/>
      <c r="D61" s="125"/>
      <c r="E61" s="126" t="s">
        <v>94</v>
      </c>
      <c r="F61" s="126"/>
      <c r="G61" s="126"/>
      <c r="H61" s="126"/>
      <c r="I61" s="126"/>
      <c r="J61" s="125"/>
      <c r="K61" s="126" t="s">
        <v>95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'SO-2 - Větrolam TE08'!J30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83</v>
      </c>
      <c r="AR61" s="65"/>
      <c r="AS61" s="129">
        <v>0</v>
      </c>
      <c r="AT61" s="130">
        <f>ROUND(SUM(AV61:AW61),2)</f>
        <v>0</v>
      </c>
      <c r="AU61" s="131">
        <f>'SO-2 - Větrolam TE08'!P79</f>
        <v>0</v>
      </c>
      <c r="AV61" s="130">
        <f>'SO-2 - Větrolam TE08'!J33</f>
        <v>0</v>
      </c>
      <c r="AW61" s="130">
        <f>'SO-2 - Větrolam TE08'!J34</f>
        <v>0</v>
      </c>
      <c r="AX61" s="130">
        <f>'SO-2 - Větrolam TE08'!J35</f>
        <v>0</v>
      </c>
      <c r="AY61" s="130">
        <f>'SO-2 - Větrolam TE08'!J36</f>
        <v>0</v>
      </c>
      <c r="AZ61" s="130">
        <f>'SO-2 - Větrolam TE08'!F33</f>
        <v>0</v>
      </c>
      <c r="BA61" s="130">
        <f>'SO-2 - Větrolam TE08'!F34</f>
        <v>0</v>
      </c>
      <c r="BB61" s="130">
        <f>'SO-2 - Větrolam TE08'!F35</f>
        <v>0</v>
      </c>
      <c r="BC61" s="130">
        <f>'SO-2 - Větrolam TE08'!F36</f>
        <v>0</v>
      </c>
      <c r="BD61" s="132">
        <f>'SO-2 - Větrolam TE08'!F37</f>
        <v>0</v>
      </c>
      <c r="BE61" s="4"/>
      <c r="BT61" s="133" t="s">
        <v>81</v>
      </c>
      <c r="BU61" s="133" t="s">
        <v>84</v>
      </c>
      <c r="BV61" s="133" t="s">
        <v>74</v>
      </c>
      <c r="BW61" s="133" t="s">
        <v>96</v>
      </c>
      <c r="BX61" s="133" t="s">
        <v>5</v>
      </c>
      <c r="CL61" s="133" t="s">
        <v>19</v>
      </c>
      <c r="CM61" s="133" t="s">
        <v>81</v>
      </c>
    </row>
    <row r="62" s="4" customFormat="1" ht="16.5" customHeight="1">
      <c r="A62" s="124" t="s">
        <v>82</v>
      </c>
      <c r="B62" s="63"/>
      <c r="C62" s="125"/>
      <c r="D62" s="125"/>
      <c r="E62" s="126" t="s">
        <v>97</v>
      </c>
      <c r="F62" s="126"/>
      <c r="G62" s="126"/>
      <c r="H62" s="126"/>
      <c r="I62" s="126"/>
      <c r="J62" s="125"/>
      <c r="K62" s="126" t="s">
        <v>98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'SO-21 - TE08 (1. rok pěst...'!J32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83</v>
      </c>
      <c r="AR62" s="65"/>
      <c r="AS62" s="129">
        <v>0</v>
      </c>
      <c r="AT62" s="130">
        <f>ROUND(SUM(AV62:AW62),2)</f>
        <v>0</v>
      </c>
      <c r="AU62" s="131">
        <f>'SO-21 - TE08 (1. rok pěst...'!P85</f>
        <v>0</v>
      </c>
      <c r="AV62" s="130">
        <f>'SO-21 - TE08 (1. rok pěst...'!J35</f>
        <v>0</v>
      </c>
      <c r="AW62" s="130">
        <f>'SO-21 - TE08 (1. rok pěst...'!J36</f>
        <v>0</v>
      </c>
      <c r="AX62" s="130">
        <f>'SO-21 - TE08 (1. rok pěst...'!J37</f>
        <v>0</v>
      </c>
      <c r="AY62" s="130">
        <f>'SO-21 - TE08 (1. rok pěst...'!J38</f>
        <v>0</v>
      </c>
      <c r="AZ62" s="130">
        <f>'SO-21 - TE08 (1. rok pěst...'!F35</f>
        <v>0</v>
      </c>
      <c r="BA62" s="130">
        <f>'SO-21 - TE08 (1. rok pěst...'!F36</f>
        <v>0</v>
      </c>
      <c r="BB62" s="130">
        <f>'SO-21 - TE08 (1. rok pěst...'!F37</f>
        <v>0</v>
      </c>
      <c r="BC62" s="130">
        <f>'SO-21 - TE08 (1. rok pěst...'!F38</f>
        <v>0</v>
      </c>
      <c r="BD62" s="132">
        <f>'SO-21 - TE08 (1. rok pěst...'!F39</f>
        <v>0</v>
      </c>
      <c r="BE62" s="4"/>
      <c r="BT62" s="133" t="s">
        <v>81</v>
      </c>
      <c r="BV62" s="133" t="s">
        <v>74</v>
      </c>
      <c r="BW62" s="133" t="s">
        <v>99</v>
      </c>
      <c r="BX62" s="133" t="s">
        <v>96</v>
      </c>
      <c r="CL62" s="133" t="s">
        <v>19</v>
      </c>
    </row>
    <row r="63" s="4" customFormat="1" ht="16.5" customHeight="1">
      <c r="A63" s="124" t="s">
        <v>82</v>
      </c>
      <c r="B63" s="63"/>
      <c r="C63" s="125"/>
      <c r="D63" s="125"/>
      <c r="E63" s="126" t="s">
        <v>100</v>
      </c>
      <c r="F63" s="126"/>
      <c r="G63" s="126"/>
      <c r="H63" s="126"/>
      <c r="I63" s="126"/>
      <c r="J63" s="125"/>
      <c r="K63" s="126" t="s">
        <v>101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'SO-22 - TE08 (2. rok pěst...'!J32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83</v>
      </c>
      <c r="AR63" s="65"/>
      <c r="AS63" s="129">
        <v>0</v>
      </c>
      <c r="AT63" s="130">
        <f>ROUND(SUM(AV63:AW63),2)</f>
        <v>0</v>
      </c>
      <c r="AU63" s="131">
        <f>'SO-22 - TE08 (2. rok pěst...'!P85</f>
        <v>0</v>
      </c>
      <c r="AV63" s="130">
        <f>'SO-22 - TE08 (2. rok pěst...'!J35</f>
        <v>0</v>
      </c>
      <c r="AW63" s="130">
        <f>'SO-22 - TE08 (2. rok pěst...'!J36</f>
        <v>0</v>
      </c>
      <c r="AX63" s="130">
        <f>'SO-22 - TE08 (2. rok pěst...'!J37</f>
        <v>0</v>
      </c>
      <c r="AY63" s="130">
        <f>'SO-22 - TE08 (2. rok pěst...'!J38</f>
        <v>0</v>
      </c>
      <c r="AZ63" s="130">
        <f>'SO-22 - TE08 (2. rok pěst...'!F35</f>
        <v>0</v>
      </c>
      <c r="BA63" s="130">
        <f>'SO-22 - TE08 (2. rok pěst...'!F36</f>
        <v>0</v>
      </c>
      <c r="BB63" s="130">
        <f>'SO-22 - TE08 (2. rok pěst...'!F37</f>
        <v>0</v>
      </c>
      <c r="BC63" s="130">
        <f>'SO-22 - TE08 (2. rok pěst...'!F38</f>
        <v>0</v>
      </c>
      <c r="BD63" s="132">
        <f>'SO-22 - TE08 (2. rok pěst...'!F39</f>
        <v>0</v>
      </c>
      <c r="BE63" s="4"/>
      <c r="BT63" s="133" t="s">
        <v>81</v>
      </c>
      <c r="BV63" s="133" t="s">
        <v>74</v>
      </c>
      <c r="BW63" s="133" t="s">
        <v>102</v>
      </c>
      <c r="BX63" s="133" t="s">
        <v>96</v>
      </c>
      <c r="CL63" s="133" t="s">
        <v>19</v>
      </c>
    </row>
    <row r="64" s="4" customFormat="1" ht="16.5" customHeight="1">
      <c r="A64" s="124" t="s">
        <v>82</v>
      </c>
      <c r="B64" s="63"/>
      <c r="C64" s="125"/>
      <c r="D64" s="125"/>
      <c r="E64" s="126" t="s">
        <v>103</v>
      </c>
      <c r="F64" s="126"/>
      <c r="G64" s="126"/>
      <c r="H64" s="126"/>
      <c r="I64" s="126"/>
      <c r="J64" s="125"/>
      <c r="K64" s="126" t="s">
        <v>104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'SO-23 - TE08 (3. rok pěst...'!J32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83</v>
      </c>
      <c r="AR64" s="65"/>
      <c r="AS64" s="129">
        <v>0</v>
      </c>
      <c r="AT64" s="130">
        <f>ROUND(SUM(AV64:AW64),2)</f>
        <v>0</v>
      </c>
      <c r="AU64" s="131">
        <f>'SO-23 - TE08 (3. rok pěst...'!P85</f>
        <v>0</v>
      </c>
      <c r="AV64" s="130">
        <f>'SO-23 - TE08 (3. rok pěst...'!J35</f>
        <v>0</v>
      </c>
      <c r="AW64" s="130">
        <f>'SO-23 - TE08 (3. rok pěst...'!J36</f>
        <v>0</v>
      </c>
      <c r="AX64" s="130">
        <f>'SO-23 - TE08 (3. rok pěst...'!J37</f>
        <v>0</v>
      </c>
      <c r="AY64" s="130">
        <f>'SO-23 - TE08 (3. rok pěst...'!J38</f>
        <v>0</v>
      </c>
      <c r="AZ64" s="130">
        <f>'SO-23 - TE08 (3. rok pěst...'!F35</f>
        <v>0</v>
      </c>
      <c r="BA64" s="130">
        <f>'SO-23 - TE08 (3. rok pěst...'!F36</f>
        <v>0</v>
      </c>
      <c r="BB64" s="130">
        <f>'SO-23 - TE08 (3. rok pěst...'!F37</f>
        <v>0</v>
      </c>
      <c r="BC64" s="130">
        <f>'SO-23 - TE08 (3. rok pěst...'!F38</f>
        <v>0</v>
      </c>
      <c r="BD64" s="132">
        <f>'SO-23 - TE08 (3. rok pěst...'!F39</f>
        <v>0</v>
      </c>
      <c r="BE64" s="4"/>
      <c r="BT64" s="133" t="s">
        <v>81</v>
      </c>
      <c r="BV64" s="133" t="s">
        <v>74</v>
      </c>
      <c r="BW64" s="133" t="s">
        <v>105</v>
      </c>
      <c r="BX64" s="133" t="s">
        <v>96</v>
      </c>
      <c r="CL64" s="133" t="s">
        <v>19</v>
      </c>
    </row>
    <row r="65" s="7" customFormat="1" ht="16.5" customHeight="1">
      <c r="A65" s="7"/>
      <c r="B65" s="111"/>
      <c r="C65" s="112"/>
      <c r="D65" s="113" t="s">
        <v>106</v>
      </c>
      <c r="E65" s="113"/>
      <c r="F65" s="113"/>
      <c r="G65" s="113"/>
      <c r="H65" s="113"/>
      <c r="I65" s="114"/>
      <c r="J65" s="113" t="s">
        <v>107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5">
        <f>ROUND(SUM(AG66:AG69),2)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78</v>
      </c>
      <c r="AR65" s="118"/>
      <c r="AS65" s="119">
        <f>ROUND(SUM(AS66:AS69),2)</f>
        <v>0</v>
      </c>
      <c r="AT65" s="120">
        <f>ROUND(SUM(AV65:AW65),2)</f>
        <v>0</v>
      </c>
      <c r="AU65" s="121">
        <f>ROUND(SUM(AU66:AU69),5)</f>
        <v>0</v>
      </c>
      <c r="AV65" s="120">
        <f>ROUND(AZ65*L29,2)</f>
        <v>0</v>
      </c>
      <c r="AW65" s="120">
        <f>ROUND(BA65*L30,2)</f>
        <v>0</v>
      </c>
      <c r="AX65" s="120">
        <f>ROUND(BB65*L29,2)</f>
        <v>0</v>
      </c>
      <c r="AY65" s="120">
        <f>ROUND(BC65*L30,2)</f>
        <v>0</v>
      </c>
      <c r="AZ65" s="120">
        <f>ROUND(SUM(AZ66:AZ69),2)</f>
        <v>0</v>
      </c>
      <c r="BA65" s="120">
        <f>ROUND(SUM(BA66:BA69),2)</f>
        <v>0</v>
      </c>
      <c r="BB65" s="120">
        <f>ROUND(SUM(BB66:BB69),2)</f>
        <v>0</v>
      </c>
      <c r="BC65" s="120">
        <f>ROUND(SUM(BC66:BC69),2)</f>
        <v>0</v>
      </c>
      <c r="BD65" s="122">
        <f>ROUND(SUM(BD66:BD69),2)</f>
        <v>0</v>
      </c>
      <c r="BE65" s="7"/>
      <c r="BS65" s="123" t="s">
        <v>71</v>
      </c>
      <c r="BT65" s="123" t="s">
        <v>79</v>
      </c>
      <c r="BV65" s="123" t="s">
        <v>74</v>
      </c>
      <c r="BW65" s="123" t="s">
        <v>108</v>
      </c>
      <c r="BX65" s="123" t="s">
        <v>5</v>
      </c>
      <c r="CL65" s="123" t="s">
        <v>19</v>
      </c>
      <c r="CM65" s="123" t="s">
        <v>81</v>
      </c>
    </row>
    <row r="66" s="4" customFormat="1" ht="16.5" customHeight="1">
      <c r="A66" s="124" t="s">
        <v>82</v>
      </c>
      <c r="B66" s="63"/>
      <c r="C66" s="125"/>
      <c r="D66" s="125"/>
      <c r="E66" s="126" t="s">
        <v>106</v>
      </c>
      <c r="F66" s="126"/>
      <c r="G66" s="126"/>
      <c r="H66" s="126"/>
      <c r="I66" s="126"/>
      <c r="J66" s="125"/>
      <c r="K66" s="126" t="s">
        <v>107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'SO-3 - Větrolam TE09'!J30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83</v>
      </c>
      <c r="AR66" s="65"/>
      <c r="AS66" s="129">
        <v>0</v>
      </c>
      <c r="AT66" s="130">
        <f>ROUND(SUM(AV66:AW66),2)</f>
        <v>0</v>
      </c>
      <c r="AU66" s="131">
        <f>'SO-3 - Větrolam TE09'!P79</f>
        <v>0</v>
      </c>
      <c r="AV66" s="130">
        <f>'SO-3 - Větrolam TE09'!J33</f>
        <v>0</v>
      </c>
      <c r="AW66" s="130">
        <f>'SO-3 - Větrolam TE09'!J34</f>
        <v>0</v>
      </c>
      <c r="AX66" s="130">
        <f>'SO-3 - Větrolam TE09'!J35</f>
        <v>0</v>
      </c>
      <c r="AY66" s="130">
        <f>'SO-3 - Větrolam TE09'!J36</f>
        <v>0</v>
      </c>
      <c r="AZ66" s="130">
        <f>'SO-3 - Větrolam TE09'!F33</f>
        <v>0</v>
      </c>
      <c r="BA66" s="130">
        <f>'SO-3 - Větrolam TE09'!F34</f>
        <v>0</v>
      </c>
      <c r="BB66" s="130">
        <f>'SO-3 - Větrolam TE09'!F35</f>
        <v>0</v>
      </c>
      <c r="BC66" s="130">
        <f>'SO-3 - Větrolam TE09'!F36</f>
        <v>0</v>
      </c>
      <c r="BD66" s="132">
        <f>'SO-3 - Větrolam TE09'!F37</f>
        <v>0</v>
      </c>
      <c r="BE66" s="4"/>
      <c r="BT66" s="133" t="s">
        <v>81</v>
      </c>
      <c r="BU66" s="133" t="s">
        <v>84</v>
      </c>
      <c r="BV66" s="133" t="s">
        <v>74</v>
      </c>
      <c r="BW66" s="133" t="s">
        <v>108</v>
      </c>
      <c r="BX66" s="133" t="s">
        <v>5</v>
      </c>
      <c r="CL66" s="133" t="s">
        <v>19</v>
      </c>
      <c r="CM66" s="133" t="s">
        <v>81</v>
      </c>
    </row>
    <row r="67" s="4" customFormat="1" ht="16.5" customHeight="1">
      <c r="A67" s="124" t="s">
        <v>82</v>
      </c>
      <c r="B67" s="63"/>
      <c r="C67" s="125"/>
      <c r="D67" s="125"/>
      <c r="E67" s="126" t="s">
        <v>109</v>
      </c>
      <c r="F67" s="126"/>
      <c r="G67" s="126"/>
      <c r="H67" s="126"/>
      <c r="I67" s="126"/>
      <c r="J67" s="125"/>
      <c r="K67" s="126" t="s">
        <v>110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'SO-31 - TE09 (1. rok pěst...'!J32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83</v>
      </c>
      <c r="AR67" s="65"/>
      <c r="AS67" s="129">
        <v>0</v>
      </c>
      <c r="AT67" s="130">
        <f>ROUND(SUM(AV67:AW67),2)</f>
        <v>0</v>
      </c>
      <c r="AU67" s="131">
        <f>'SO-31 - TE09 (1. rok pěst...'!P85</f>
        <v>0</v>
      </c>
      <c r="AV67" s="130">
        <f>'SO-31 - TE09 (1. rok pěst...'!J35</f>
        <v>0</v>
      </c>
      <c r="AW67" s="130">
        <f>'SO-31 - TE09 (1. rok pěst...'!J36</f>
        <v>0</v>
      </c>
      <c r="AX67" s="130">
        <f>'SO-31 - TE09 (1. rok pěst...'!J37</f>
        <v>0</v>
      </c>
      <c r="AY67" s="130">
        <f>'SO-31 - TE09 (1. rok pěst...'!J38</f>
        <v>0</v>
      </c>
      <c r="AZ67" s="130">
        <f>'SO-31 - TE09 (1. rok pěst...'!F35</f>
        <v>0</v>
      </c>
      <c r="BA67" s="130">
        <f>'SO-31 - TE09 (1. rok pěst...'!F36</f>
        <v>0</v>
      </c>
      <c r="BB67" s="130">
        <f>'SO-31 - TE09 (1. rok pěst...'!F37</f>
        <v>0</v>
      </c>
      <c r="BC67" s="130">
        <f>'SO-31 - TE09 (1. rok pěst...'!F38</f>
        <v>0</v>
      </c>
      <c r="BD67" s="132">
        <f>'SO-31 - TE09 (1. rok pěst...'!F39</f>
        <v>0</v>
      </c>
      <c r="BE67" s="4"/>
      <c r="BT67" s="133" t="s">
        <v>81</v>
      </c>
      <c r="BV67" s="133" t="s">
        <v>74</v>
      </c>
      <c r="BW67" s="133" t="s">
        <v>111</v>
      </c>
      <c r="BX67" s="133" t="s">
        <v>108</v>
      </c>
      <c r="CL67" s="133" t="s">
        <v>19</v>
      </c>
    </row>
    <row r="68" s="4" customFormat="1" ht="16.5" customHeight="1">
      <c r="A68" s="124" t="s">
        <v>82</v>
      </c>
      <c r="B68" s="63"/>
      <c r="C68" s="125"/>
      <c r="D68" s="125"/>
      <c r="E68" s="126" t="s">
        <v>112</v>
      </c>
      <c r="F68" s="126"/>
      <c r="G68" s="126"/>
      <c r="H68" s="126"/>
      <c r="I68" s="126"/>
      <c r="J68" s="125"/>
      <c r="K68" s="126" t="s">
        <v>113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'SO-32 - TE09 (2. rok pěst...'!J32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83</v>
      </c>
      <c r="AR68" s="65"/>
      <c r="AS68" s="129">
        <v>0</v>
      </c>
      <c r="AT68" s="130">
        <f>ROUND(SUM(AV68:AW68),2)</f>
        <v>0</v>
      </c>
      <c r="AU68" s="131">
        <f>'SO-32 - TE09 (2. rok pěst...'!P85</f>
        <v>0</v>
      </c>
      <c r="AV68" s="130">
        <f>'SO-32 - TE09 (2. rok pěst...'!J35</f>
        <v>0</v>
      </c>
      <c r="AW68" s="130">
        <f>'SO-32 - TE09 (2. rok pěst...'!J36</f>
        <v>0</v>
      </c>
      <c r="AX68" s="130">
        <f>'SO-32 - TE09 (2. rok pěst...'!J37</f>
        <v>0</v>
      </c>
      <c r="AY68" s="130">
        <f>'SO-32 - TE09 (2. rok pěst...'!J38</f>
        <v>0</v>
      </c>
      <c r="AZ68" s="130">
        <f>'SO-32 - TE09 (2. rok pěst...'!F35</f>
        <v>0</v>
      </c>
      <c r="BA68" s="130">
        <f>'SO-32 - TE09 (2. rok pěst...'!F36</f>
        <v>0</v>
      </c>
      <c r="BB68" s="130">
        <f>'SO-32 - TE09 (2. rok pěst...'!F37</f>
        <v>0</v>
      </c>
      <c r="BC68" s="130">
        <f>'SO-32 - TE09 (2. rok pěst...'!F38</f>
        <v>0</v>
      </c>
      <c r="BD68" s="132">
        <f>'SO-32 - TE09 (2. rok pěst...'!F39</f>
        <v>0</v>
      </c>
      <c r="BE68" s="4"/>
      <c r="BT68" s="133" t="s">
        <v>81</v>
      </c>
      <c r="BV68" s="133" t="s">
        <v>74</v>
      </c>
      <c r="BW68" s="133" t="s">
        <v>114</v>
      </c>
      <c r="BX68" s="133" t="s">
        <v>108</v>
      </c>
      <c r="CL68" s="133" t="s">
        <v>19</v>
      </c>
    </row>
    <row r="69" s="4" customFormat="1" ht="16.5" customHeight="1">
      <c r="A69" s="124" t="s">
        <v>82</v>
      </c>
      <c r="B69" s="63"/>
      <c r="C69" s="125"/>
      <c r="D69" s="125"/>
      <c r="E69" s="126" t="s">
        <v>115</v>
      </c>
      <c r="F69" s="126"/>
      <c r="G69" s="126"/>
      <c r="H69" s="126"/>
      <c r="I69" s="126"/>
      <c r="J69" s="125"/>
      <c r="K69" s="126" t="s">
        <v>116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'SO-33 - TE09 (3. rok pěst...'!J32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83</v>
      </c>
      <c r="AR69" s="65"/>
      <c r="AS69" s="129">
        <v>0</v>
      </c>
      <c r="AT69" s="130">
        <f>ROUND(SUM(AV69:AW69),2)</f>
        <v>0</v>
      </c>
      <c r="AU69" s="131">
        <f>'SO-33 - TE09 (3. rok pěst...'!P85</f>
        <v>0</v>
      </c>
      <c r="AV69" s="130">
        <f>'SO-33 - TE09 (3. rok pěst...'!J35</f>
        <v>0</v>
      </c>
      <c r="AW69" s="130">
        <f>'SO-33 - TE09 (3. rok pěst...'!J36</f>
        <v>0</v>
      </c>
      <c r="AX69" s="130">
        <f>'SO-33 - TE09 (3. rok pěst...'!J37</f>
        <v>0</v>
      </c>
      <c r="AY69" s="130">
        <f>'SO-33 - TE09 (3. rok pěst...'!J38</f>
        <v>0</v>
      </c>
      <c r="AZ69" s="130">
        <f>'SO-33 - TE09 (3. rok pěst...'!F35</f>
        <v>0</v>
      </c>
      <c r="BA69" s="130">
        <f>'SO-33 - TE09 (3. rok pěst...'!F36</f>
        <v>0</v>
      </c>
      <c r="BB69" s="130">
        <f>'SO-33 - TE09 (3. rok pěst...'!F37</f>
        <v>0</v>
      </c>
      <c r="BC69" s="130">
        <f>'SO-33 - TE09 (3. rok pěst...'!F38</f>
        <v>0</v>
      </c>
      <c r="BD69" s="132">
        <f>'SO-33 - TE09 (3. rok pěst...'!F39</f>
        <v>0</v>
      </c>
      <c r="BE69" s="4"/>
      <c r="BT69" s="133" t="s">
        <v>81</v>
      </c>
      <c r="BV69" s="133" t="s">
        <v>74</v>
      </c>
      <c r="BW69" s="133" t="s">
        <v>117</v>
      </c>
      <c r="BX69" s="133" t="s">
        <v>108</v>
      </c>
      <c r="CL69" s="133" t="s">
        <v>19</v>
      </c>
    </row>
    <row r="70" s="7" customFormat="1" ht="37.5" customHeight="1">
      <c r="A70" s="124" t="s">
        <v>82</v>
      </c>
      <c r="B70" s="111"/>
      <c r="C70" s="112"/>
      <c r="D70" s="113" t="s">
        <v>118</v>
      </c>
      <c r="E70" s="113"/>
      <c r="F70" s="113"/>
      <c r="G70" s="113"/>
      <c r="H70" s="113"/>
      <c r="I70" s="114"/>
      <c r="J70" s="113" t="s">
        <v>119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6">
        <f>'SO-1, SO-2, SO-3 - Vedlej...'!J30</f>
        <v>0</v>
      </c>
      <c r="AH70" s="114"/>
      <c r="AI70" s="114"/>
      <c r="AJ70" s="114"/>
      <c r="AK70" s="114"/>
      <c r="AL70" s="114"/>
      <c r="AM70" s="114"/>
      <c r="AN70" s="116">
        <f>SUM(AG70,AT70)</f>
        <v>0</v>
      </c>
      <c r="AO70" s="114"/>
      <c r="AP70" s="114"/>
      <c r="AQ70" s="117" t="s">
        <v>78</v>
      </c>
      <c r="AR70" s="118"/>
      <c r="AS70" s="134">
        <v>0</v>
      </c>
      <c r="AT70" s="135">
        <f>ROUND(SUM(AV70:AW70),2)</f>
        <v>0</v>
      </c>
      <c r="AU70" s="136">
        <f>'SO-1, SO-2, SO-3 - Vedlej...'!P82</f>
        <v>0</v>
      </c>
      <c r="AV70" s="135">
        <f>'SO-1, SO-2, SO-3 - Vedlej...'!J33</f>
        <v>0</v>
      </c>
      <c r="AW70" s="135">
        <f>'SO-1, SO-2, SO-3 - Vedlej...'!J34</f>
        <v>0</v>
      </c>
      <c r="AX70" s="135">
        <f>'SO-1, SO-2, SO-3 - Vedlej...'!J35</f>
        <v>0</v>
      </c>
      <c r="AY70" s="135">
        <f>'SO-1, SO-2, SO-3 - Vedlej...'!J36</f>
        <v>0</v>
      </c>
      <c r="AZ70" s="135">
        <f>'SO-1, SO-2, SO-3 - Vedlej...'!F33</f>
        <v>0</v>
      </c>
      <c r="BA70" s="135">
        <f>'SO-1, SO-2, SO-3 - Vedlej...'!F34</f>
        <v>0</v>
      </c>
      <c r="BB70" s="135">
        <f>'SO-1, SO-2, SO-3 - Vedlej...'!F35</f>
        <v>0</v>
      </c>
      <c r="BC70" s="135">
        <f>'SO-1, SO-2, SO-3 - Vedlej...'!F36</f>
        <v>0</v>
      </c>
      <c r="BD70" s="137">
        <f>'SO-1, SO-2, SO-3 - Vedlej...'!F37</f>
        <v>0</v>
      </c>
      <c r="BE70" s="7"/>
      <c r="BT70" s="123" t="s">
        <v>79</v>
      </c>
      <c r="BV70" s="123" t="s">
        <v>74</v>
      </c>
      <c r="BW70" s="123" t="s">
        <v>120</v>
      </c>
      <c r="BX70" s="123" t="s">
        <v>5</v>
      </c>
      <c r="CL70" s="123" t="s">
        <v>19</v>
      </c>
      <c r="CM70" s="123" t="s">
        <v>81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q/M4PQQW/rUw3n3FkiZmyXnSeyBY/NT0HnPciAbq8EwhWZUVUPCJQAhOMtuULODH0biYHEHXNRpDHmrmcJCU2Q==" hashValue="8m2RzrWh77OPG231peSzp878wAZLUEv/xGMd6j01lo38aNQHfIR1brwT9NofI76OVYvhfXWO6Mu0v74XML6LzQ==" algorithmName="SHA-512" password="CC35"/>
  <mergeCells count="102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SO-1 - Větrolam TE07'!C2" display="/"/>
    <hyperlink ref="A57" location="'SO-11 - TE07 (1.rok pěste...'!C2" display="/"/>
    <hyperlink ref="A58" location="'SO-12 - TE07 (2.rok pěste...'!C2" display="/"/>
    <hyperlink ref="A59" location="'SO-13 - TE07 (3.rok pěste...'!C2" display="/"/>
    <hyperlink ref="A61" location="'SO-2 - Větrolam TE08'!C2" display="/"/>
    <hyperlink ref="A62" location="'SO-21 - TE08 (1. rok pěst...'!C2" display="/"/>
    <hyperlink ref="A63" location="'SO-22 - TE08 (2. rok pěst...'!C2" display="/"/>
    <hyperlink ref="A64" location="'SO-23 - TE08 (3. rok pěst...'!C2" display="/"/>
    <hyperlink ref="A66" location="'SO-3 - Větrolam TE09'!C2" display="/"/>
    <hyperlink ref="A67" location="'SO-31 - TE09 (1. rok pěst...'!C2" display="/"/>
    <hyperlink ref="A68" location="'SO-32 - TE09 (2. rok pěst...'!C2" display="/"/>
    <hyperlink ref="A69" location="'SO-33 - TE09 (3. rok pěst...'!C2" display="/"/>
    <hyperlink ref="A70" location="'SO-1, SO-2, SO-3 - Vedle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122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4. 11. 2020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ROUND((SUM(BE79:BE194)),  2)</f>
        <v>0</v>
      </c>
      <c r="G33" s="38"/>
      <c r="H33" s="38"/>
      <c r="I33" s="157">
        <v>0.20999999999999999</v>
      </c>
      <c r="J33" s="156">
        <f>ROUND(((SUM(BE79:BE194))*I33),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ROUND((SUM(BF79:BF194)),  2)</f>
        <v>0</v>
      </c>
      <c r="G34" s="38"/>
      <c r="H34" s="38"/>
      <c r="I34" s="157">
        <v>0.14999999999999999</v>
      </c>
      <c r="J34" s="156">
        <f>ROUND(((SUM(BF79:BF194))*I34),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ROUND((SUM(BG79:BG194)),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ROUND((SUM(BH79:BH194)),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ROUND((SUM(BI79:BI194)),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Větrolamy TE07, TE08 a TE09 v k.ú. Prosiměřice – projektová dokumentace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SO-3 - Větrolam TE09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Prosiměřice</v>
      </c>
      <c r="G52" s="40"/>
      <c r="H52" s="40"/>
      <c r="I52" s="32" t="s">
        <v>23</v>
      </c>
      <c r="J52" s="72" t="str">
        <f>IF(J12="","",J12)</f>
        <v>4. 11. 2020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 SPÚ, KPÚ JMK, Pobočka Znojmo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Daniel Doubrava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125</v>
      </c>
      <c r="D57" s="171"/>
      <c r="E57" s="171"/>
      <c r="F57" s="171"/>
      <c r="G57" s="171"/>
      <c r="H57" s="171"/>
      <c r="I57" s="171"/>
      <c r="J57" s="172" t="s">
        <v>126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127</v>
      </c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128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6.25" customHeight="1">
      <c r="A69" s="38"/>
      <c r="B69" s="39"/>
      <c r="C69" s="40"/>
      <c r="D69" s="40"/>
      <c r="E69" s="169" t="str">
        <f>E7</f>
        <v>Větrolamy TE07, TE08 a TE09 v k.ú. Prosiměřice – projektová dokumentace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122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SO-3 - Větrolam TE09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Prosiměřice</v>
      </c>
      <c r="G73" s="40"/>
      <c r="H73" s="40"/>
      <c r="I73" s="32" t="s">
        <v>23</v>
      </c>
      <c r="J73" s="72" t="str">
        <f>IF(J12="","",J12)</f>
        <v>4. 11. 2020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ČR SPÚ, KPÚ JMK, Pobočka Znojmo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Daniel Doubrava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129</v>
      </c>
      <c r="D78" s="177" t="s">
        <v>57</v>
      </c>
      <c r="E78" s="177" t="s">
        <v>53</v>
      </c>
      <c r="F78" s="177" t="s">
        <v>54</v>
      </c>
      <c r="G78" s="177" t="s">
        <v>130</v>
      </c>
      <c r="H78" s="177" t="s">
        <v>131</v>
      </c>
      <c r="I78" s="177" t="s">
        <v>132</v>
      </c>
      <c r="J78" s="177" t="s">
        <v>126</v>
      </c>
      <c r="K78" s="178" t="s">
        <v>133</v>
      </c>
      <c r="L78" s="179"/>
      <c r="M78" s="92" t="s">
        <v>19</v>
      </c>
      <c r="N78" s="93" t="s">
        <v>42</v>
      </c>
      <c r="O78" s="93" t="s">
        <v>134</v>
      </c>
      <c r="P78" s="93" t="s">
        <v>135</v>
      </c>
      <c r="Q78" s="93" t="s">
        <v>136</v>
      </c>
      <c r="R78" s="93" t="s">
        <v>137</v>
      </c>
      <c r="S78" s="93" t="s">
        <v>138</v>
      </c>
      <c r="T78" s="94" t="s">
        <v>139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140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SUM(P80:P194)</f>
        <v>0</v>
      </c>
      <c r="Q79" s="96"/>
      <c r="R79" s="182">
        <f>SUM(R80:R194)</f>
        <v>95.098450000000014</v>
      </c>
      <c r="S79" s="96"/>
      <c r="T79" s="183">
        <f>SUM(T80:T194)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127</v>
      </c>
      <c r="BK79" s="184">
        <f>SUM(BK80:BK194)</f>
        <v>0</v>
      </c>
    </row>
    <row r="80" s="2" customFormat="1" ht="33" customHeight="1">
      <c r="A80" s="38"/>
      <c r="B80" s="39"/>
      <c r="C80" s="185" t="s">
        <v>79</v>
      </c>
      <c r="D80" s="185" t="s">
        <v>141</v>
      </c>
      <c r="E80" s="186" t="s">
        <v>142</v>
      </c>
      <c r="F80" s="187" t="s">
        <v>143</v>
      </c>
      <c r="G80" s="188" t="s">
        <v>144</v>
      </c>
      <c r="H80" s="189">
        <v>11653</v>
      </c>
      <c r="I80" s="190"/>
      <c r="J80" s="191">
        <f>ROUND(I80*H80,2)</f>
        <v>0</v>
      </c>
      <c r="K80" s="187" t="s">
        <v>145</v>
      </c>
      <c r="L80" s="44"/>
      <c r="M80" s="192" t="s">
        <v>19</v>
      </c>
      <c r="N80" s="193" t="s">
        <v>43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146</v>
      </c>
      <c r="AT80" s="196" t="s">
        <v>141</v>
      </c>
      <c r="AU80" s="196" t="s">
        <v>72</v>
      </c>
      <c r="AY80" s="17" t="s">
        <v>147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79</v>
      </c>
      <c r="BK80" s="197">
        <f>ROUND(I80*H80,2)</f>
        <v>0</v>
      </c>
      <c r="BL80" s="17" t="s">
        <v>146</v>
      </c>
      <c r="BM80" s="196" t="s">
        <v>538</v>
      </c>
    </row>
    <row r="81" s="2" customFormat="1">
      <c r="A81" s="38"/>
      <c r="B81" s="39"/>
      <c r="C81" s="40"/>
      <c r="D81" s="198" t="s">
        <v>149</v>
      </c>
      <c r="E81" s="40"/>
      <c r="F81" s="199" t="s">
        <v>150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149</v>
      </c>
      <c r="AU81" s="17" t="s">
        <v>72</v>
      </c>
    </row>
    <row r="82" s="2" customFormat="1">
      <c r="A82" s="38"/>
      <c r="B82" s="39"/>
      <c r="C82" s="185" t="s">
        <v>81</v>
      </c>
      <c r="D82" s="185" t="s">
        <v>141</v>
      </c>
      <c r="E82" s="186" t="s">
        <v>151</v>
      </c>
      <c r="F82" s="187" t="s">
        <v>152</v>
      </c>
      <c r="G82" s="188" t="s">
        <v>144</v>
      </c>
      <c r="H82" s="189">
        <v>11653</v>
      </c>
      <c r="I82" s="190"/>
      <c r="J82" s="191">
        <f>ROUND(I82*H82,2)</f>
        <v>0</v>
      </c>
      <c r="K82" s="187" t="s">
        <v>145</v>
      </c>
      <c r="L82" s="44"/>
      <c r="M82" s="192" t="s">
        <v>19</v>
      </c>
      <c r="N82" s="193" t="s">
        <v>43</v>
      </c>
      <c r="O82" s="84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6" t="s">
        <v>146</v>
      </c>
      <c r="AT82" s="196" t="s">
        <v>141</v>
      </c>
      <c r="AU82" s="196" t="s">
        <v>72</v>
      </c>
      <c r="AY82" s="17" t="s">
        <v>147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7" t="s">
        <v>79</v>
      </c>
      <c r="BK82" s="197">
        <f>ROUND(I82*H82,2)</f>
        <v>0</v>
      </c>
      <c r="BL82" s="17" t="s">
        <v>146</v>
      </c>
      <c r="BM82" s="196" t="s">
        <v>539</v>
      </c>
    </row>
    <row r="83" s="2" customFormat="1">
      <c r="A83" s="38"/>
      <c r="B83" s="39"/>
      <c r="C83" s="40"/>
      <c r="D83" s="198" t="s">
        <v>149</v>
      </c>
      <c r="E83" s="40"/>
      <c r="F83" s="199" t="s">
        <v>154</v>
      </c>
      <c r="G83" s="40"/>
      <c r="H83" s="40"/>
      <c r="I83" s="200"/>
      <c r="J83" s="40"/>
      <c r="K83" s="40"/>
      <c r="L83" s="44"/>
      <c r="M83" s="201"/>
      <c r="N83" s="20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149</v>
      </c>
      <c r="AU83" s="17" t="s">
        <v>72</v>
      </c>
    </row>
    <row r="84" s="2" customFormat="1" ht="21.75" customHeight="1">
      <c r="A84" s="38"/>
      <c r="B84" s="39"/>
      <c r="C84" s="185" t="s">
        <v>155</v>
      </c>
      <c r="D84" s="185" t="s">
        <v>141</v>
      </c>
      <c r="E84" s="186" t="s">
        <v>156</v>
      </c>
      <c r="F84" s="187" t="s">
        <v>157</v>
      </c>
      <c r="G84" s="188" t="s">
        <v>144</v>
      </c>
      <c r="H84" s="189">
        <v>11653</v>
      </c>
      <c r="I84" s="190"/>
      <c r="J84" s="191">
        <f>ROUND(I84*H84,2)</f>
        <v>0</v>
      </c>
      <c r="K84" s="187" t="s">
        <v>145</v>
      </c>
      <c r="L84" s="44"/>
      <c r="M84" s="192" t="s">
        <v>19</v>
      </c>
      <c r="N84" s="193" t="s">
        <v>43</v>
      </c>
      <c r="O84" s="84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96" t="s">
        <v>146</v>
      </c>
      <c r="AT84" s="196" t="s">
        <v>141</v>
      </c>
      <c r="AU84" s="196" t="s">
        <v>72</v>
      </c>
      <c r="AY84" s="17" t="s">
        <v>147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7" t="s">
        <v>79</v>
      </c>
      <c r="BK84" s="197">
        <f>ROUND(I84*H84,2)</f>
        <v>0</v>
      </c>
      <c r="BL84" s="17" t="s">
        <v>146</v>
      </c>
      <c r="BM84" s="196" t="s">
        <v>540</v>
      </c>
    </row>
    <row r="85" s="2" customFormat="1">
      <c r="A85" s="38"/>
      <c r="B85" s="39"/>
      <c r="C85" s="40"/>
      <c r="D85" s="198" t="s">
        <v>149</v>
      </c>
      <c r="E85" s="40"/>
      <c r="F85" s="199" t="s">
        <v>159</v>
      </c>
      <c r="G85" s="40"/>
      <c r="H85" s="40"/>
      <c r="I85" s="200"/>
      <c r="J85" s="40"/>
      <c r="K85" s="40"/>
      <c r="L85" s="44"/>
      <c r="M85" s="201"/>
      <c r="N85" s="20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149</v>
      </c>
      <c r="AU85" s="17" t="s">
        <v>72</v>
      </c>
    </row>
    <row r="86" s="2" customFormat="1" ht="21.75" customHeight="1">
      <c r="A86" s="38"/>
      <c r="B86" s="39"/>
      <c r="C86" s="185" t="s">
        <v>146</v>
      </c>
      <c r="D86" s="185" t="s">
        <v>141</v>
      </c>
      <c r="E86" s="186" t="s">
        <v>160</v>
      </c>
      <c r="F86" s="187" t="s">
        <v>161</v>
      </c>
      <c r="G86" s="188" t="s">
        <v>144</v>
      </c>
      <c r="H86" s="189">
        <v>11653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541</v>
      </c>
    </row>
    <row r="87" s="2" customFormat="1">
      <c r="A87" s="38"/>
      <c r="B87" s="39"/>
      <c r="C87" s="40"/>
      <c r="D87" s="198" t="s">
        <v>149</v>
      </c>
      <c r="E87" s="40"/>
      <c r="F87" s="199" t="s">
        <v>163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2" customFormat="1">
      <c r="A88" s="38"/>
      <c r="B88" s="39"/>
      <c r="C88" s="185" t="s">
        <v>164</v>
      </c>
      <c r="D88" s="185" t="s">
        <v>141</v>
      </c>
      <c r="E88" s="186" t="s">
        <v>165</v>
      </c>
      <c r="F88" s="187" t="s">
        <v>166</v>
      </c>
      <c r="G88" s="188" t="s">
        <v>144</v>
      </c>
      <c r="H88" s="189">
        <v>8546</v>
      </c>
      <c r="I88" s="190"/>
      <c r="J88" s="191">
        <f>ROUND(I88*H88,2)</f>
        <v>0</v>
      </c>
      <c r="K88" s="187" t="s">
        <v>145</v>
      </c>
      <c r="L88" s="44"/>
      <c r="M88" s="192" t="s">
        <v>19</v>
      </c>
      <c r="N88" s="193" t="s">
        <v>43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146</v>
      </c>
      <c r="AT88" s="196" t="s">
        <v>141</v>
      </c>
      <c r="AU88" s="196" t="s">
        <v>72</v>
      </c>
      <c r="AY88" s="17" t="s">
        <v>147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79</v>
      </c>
      <c r="BK88" s="197">
        <f>ROUND(I88*H88,2)</f>
        <v>0</v>
      </c>
      <c r="BL88" s="17" t="s">
        <v>146</v>
      </c>
      <c r="BM88" s="196" t="s">
        <v>542</v>
      </c>
    </row>
    <row r="89" s="2" customFormat="1">
      <c r="A89" s="38"/>
      <c r="B89" s="39"/>
      <c r="C89" s="40"/>
      <c r="D89" s="198" t="s">
        <v>149</v>
      </c>
      <c r="E89" s="40"/>
      <c r="F89" s="199" t="s">
        <v>168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72</v>
      </c>
    </row>
    <row r="90" s="10" customFormat="1">
      <c r="A90" s="10"/>
      <c r="B90" s="203"/>
      <c r="C90" s="204"/>
      <c r="D90" s="198" t="s">
        <v>169</v>
      </c>
      <c r="E90" s="205" t="s">
        <v>19</v>
      </c>
      <c r="F90" s="206" t="s">
        <v>543</v>
      </c>
      <c r="G90" s="204"/>
      <c r="H90" s="207">
        <v>8546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72</v>
      </c>
      <c r="AV90" s="10" t="s">
        <v>81</v>
      </c>
      <c r="AW90" s="10" t="s">
        <v>33</v>
      </c>
      <c r="AX90" s="10" t="s">
        <v>79</v>
      </c>
      <c r="AY90" s="213" t="s">
        <v>147</v>
      </c>
    </row>
    <row r="91" s="2" customFormat="1" ht="16.5" customHeight="1">
      <c r="A91" s="38"/>
      <c r="B91" s="39"/>
      <c r="C91" s="214" t="s">
        <v>171</v>
      </c>
      <c r="D91" s="214" t="s">
        <v>172</v>
      </c>
      <c r="E91" s="215" t="s">
        <v>173</v>
      </c>
      <c r="F91" s="216" t="s">
        <v>174</v>
      </c>
      <c r="G91" s="217" t="s">
        <v>175</v>
      </c>
      <c r="H91" s="218">
        <v>213.65000000000001</v>
      </c>
      <c r="I91" s="219"/>
      <c r="J91" s="220">
        <f>ROUND(I91*H91,2)</f>
        <v>0</v>
      </c>
      <c r="K91" s="216" t="s">
        <v>145</v>
      </c>
      <c r="L91" s="221"/>
      <c r="M91" s="222" t="s">
        <v>19</v>
      </c>
      <c r="N91" s="223" t="s">
        <v>43</v>
      </c>
      <c r="O91" s="84"/>
      <c r="P91" s="194">
        <f>O91*H91</f>
        <v>0</v>
      </c>
      <c r="Q91" s="194">
        <v>0.001</v>
      </c>
      <c r="R91" s="194">
        <f>Q91*H91</f>
        <v>0.21365000000000001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176</v>
      </c>
      <c r="AT91" s="196" t="s">
        <v>172</v>
      </c>
      <c r="AU91" s="196" t="s">
        <v>72</v>
      </c>
      <c r="AY91" s="17" t="s">
        <v>147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79</v>
      </c>
      <c r="BK91" s="197">
        <f>ROUND(I91*H91,2)</f>
        <v>0</v>
      </c>
      <c r="BL91" s="17" t="s">
        <v>146</v>
      </c>
      <c r="BM91" s="196" t="s">
        <v>544</v>
      </c>
    </row>
    <row r="92" s="2" customFormat="1">
      <c r="A92" s="38"/>
      <c r="B92" s="39"/>
      <c r="C92" s="40"/>
      <c r="D92" s="198" t="s">
        <v>149</v>
      </c>
      <c r="E92" s="40"/>
      <c r="F92" s="199" t="s">
        <v>174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72</v>
      </c>
    </row>
    <row r="93" s="10" customFormat="1">
      <c r="A93" s="10"/>
      <c r="B93" s="203"/>
      <c r="C93" s="204"/>
      <c r="D93" s="198" t="s">
        <v>169</v>
      </c>
      <c r="E93" s="205" t="s">
        <v>19</v>
      </c>
      <c r="F93" s="206" t="s">
        <v>545</v>
      </c>
      <c r="G93" s="204"/>
      <c r="H93" s="207">
        <v>213.65000000000001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72</v>
      </c>
      <c r="AV93" s="10" t="s">
        <v>81</v>
      </c>
      <c r="AW93" s="10" t="s">
        <v>33</v>
      </c>
      <c r="AX93" s="10" t="s">
        <v>79</v>
      </c>
      <c r="AY93" s="213" t="s">
        <v>147</v>
      </c>
    </row>
    <row r="94" s="2" customFormat="1">
      <c r="A94" s="38"/>
      <c r="B94" s="39"/>
      <c r="C94" s="185" t="s">
        <v>179</v>
      </c>
      <c r="D94" s="185" t="s">
        <v>141</v>
      </c>
      <c r="E94" s="186" t="s">
        <v>180</v>
      </c>
      <c r="F94" s="187" t="s">
        <v>181</v>
      </c>
      <c r="G94" s="188" t="s">
        <v>144</v>
      </c>
      <c r="H94" s="189">
        <v>8546</v>
      </c>
      <c r="I94" s="190"/>
      <c r="J94" s="191">
        <f>ROUND(I94*H94,2)</f>
        <v>0</v>
      </c>
      <c r="K94" s="187" t="s">
        <v>145</v>
      </c>
      <c r="L94" s="44"/>
      <c r="M94" s="192" t="s">
        <v>19</v>
      </c>
      <c r="N94" s="193" t="s">
        <v>43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146</v>
      </c>
      <c r="AT94" s="196" t="s">
        <v>141</v>
      </c>
      <c r="AU94" s="196" t="s">
        <v>72</v>
      </c>
      <c r="AY94" s="17" t="s">
        <v>147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79</v>
      </c>
      <c r="BK94" s="197">
        <f>ROUND(I94*H94,2)</f>
        <v>0</v>
      </c>
      <c r="BL94" s="17" t="s">
        <v>146</v>
      </c>
      <c r="BM94" s="196" t="s">
        <v>546</v>
      </c>
    </row>
    <row r="95" s="2" customFormat="1">
      <c r="A95" s="38"/>
      <c r="B95" s="39"/>
      <c r="C95" s="40"/>
      <c r="D95" s="198" t="s">
        <v>149</v>
      </c>
      <c r="E95" s="40"/>
      <c r="F95" s="199" t="s">
        <v>183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72</v>
      </c>
    </row>
    <row r="96" s="10" customFormat="1">
      <c r="A96" s="10"/>
      <c r="B96" s="203"/>
      <c r="C96" s="204"/>
      <c r="D96" s="198" t="s">
        <v>169</v>
      </c>
      <c r="E96" s="205" t="s">
        <v>19</v>
      </c>
      <c r="F96" s="206" t="s">
        <v>543</v>
      </c>
      <c r="G96" s="204"/>
      <c r="H96" s="207">
        <v>8546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169</v>
      </c>
      <c r="AU96" s="213" t="s">
        <v>72</v>
      </c>
      <c r="AV96" s="10" t="s">
        <v>81</v>
      </c>
      <c r="AW96" s="10" t="s">
        <v>33</v>
      </c>
      <c r="AX96" s="10" t="s">
        <v>79</v>
      </c>
      <c r="AY96" s="213" t="s">
        <v>147</v>
      </c>
    </row>
    <row r="97" s="2" customFormat="1">
      <c r="A97" s="38"/>
      <c r="B97" s="39"/>
      <c r="C97" s="185" t="s">
        <v>176</v>
      </c>
      <c r="D97" s="185" t="s">
        <v>141</v>
      </c>
      <c r="E97" s="186" t="s">
        <v>184</v>
      </c>
      <c r="F97" s="187" t="s">
        <v>185</v>
      </c>
      <c r="G97" s="188" t="s">
        <v>186</v>
      </c>
      <c r="H97" s="189">
        <v>0.311</v>
      </c>
      <c r="I97" s="190"/>
      <c r="J97" s="191">
        <f>ROUND(I97*H97,2)</f>
        <v>0</v>
      </c>
      <c r="K97" s="187" t="s">
        <v>145</v>
      </c>
      <c r="L97" s="44"/>
      <c r="M97" s="192" t="s">
        <v>19</v>
      </c>
      <c r="N97" s="193" t="s">
        <v>43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146</v>
      </c>
      <c r="AT97" s="196" t="s">
        <v>141</v>
      </c>
      <c r="AU97" s="196" t="s">
        <v>72</v>
      </c>
      <c r="AY97" s="17" t="s">
        <v>147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79</v>
      </c>
      <c r="BK97" s="197">
        <f>ROUND(I97*H97,2)</f>
        <v>0</v>
      </c>
      <c r="BL97" s="17" t="s">
        <v>146</v>
      </c>
      <c r="BM97" s="196" t="s">
        <v>547</v>
      </c>
    </row>
    <row r="98" s="2" customFormat="1">
      <c r="A98" s="38"/>
      <c r="B98" s="39"/>
      <c r="C98" s="40"/>
      <c r="D98" s="198" t="s">
        <v>149</v>
      </c>
      <c r="E98" s="40"/>
      <c r="F98" s="199" t="s">
        <v>188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72</v>
      </c>
    </row>
    <row r="99" s="10" customFormat="1">
      <c r="A99" s="10"/>
      <c r="B99" s="203"/>
      <c r="C99" s="204"/>
      <c r="D99" s="198" t="s">
        <v>169</v>
      </c>
      <c r="E99" s="205" t="s">
        <v>19</v>
      </c>
      <c r="F99" s="206" t="s">
        <v>548</v>
      </c>
      <c r="G99" s="204"/>
      <c r="H99" s="207">
        <v>0.311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169</v>
      </c>
      <c r="AU99" s="213" t="s">
        <v>72</v>
      </c>
      <c r="AV99" s="10" t="s">
        <v>81</v>
      </c>
      <c r="AW99" s="10" t="s">
        <v>33</v>
      </c>
      <c r="AX99" s="10" t="s">
        <v>79</v>
      </c>
      <c r="AY99" s="213" t="s">
        <v>147</v>
      </c>
    </row>
    <row r="100" s="2" customFormat="1">
      <c r="A100" s="38"/>
      <c r="B100" s="39"/>
      <c r="C100" s="214" t="s">
        <v>190</v>
      </c>
      <c r="D100" s="214" t="s">
        <v>172</v>
      </c>
      <c r="E100" s="215" t="s">
        <v>191</v>
      </c>
      <c r="F100" s="216" t="s">
        <v>192</v>
      </c>
      <c r="G100" s="217" t="s">
        <v>175</v>
      </c>
      <c r="H100" s="218">
        <v>310.69999999999999</v>
      </c>
      <c r="I100" s="219"/>
      <c r="J100" s="220">
        <f>ROUND(I100*H100,2)</f>
        <v>0</v>
      </c>
      <c r="K100" s="216" t="s">
        <v>19</v>
      </c>
      <c r="L100" s="221"/>
      <c r="M100" s="222" t="s">
        <v>19</v>
      </c>
      <c r="N100" s="223" t="s">
        <v>43</v>
      </c>
      <c r="O100" s="84"/>
      <c r="P100" s="194">
        <f>O100*H100</f>
        <v>0</v>
      </c>
      <c r="Q100" s="194">
        <v>0.001</v>
      </c>
      <c r="R100" s="194">
        <f>Q100*H100</f>
        <v>0.31069999999999998</v>
      </c>
      <c r="S100" s="194">
        <v>0</v>
      </c>
      <c r="T100" s="19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6" t="s">
        <v>176</v>
      </c>
      <c r="AT100" s="196" t="s">
        <v>172</v>
      </c>
      <c r="AU100" s="196" t="s">
        <v>72</v>
      </c>
      <c r="AY100" s="17" t="s">
        <v>147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7" t="s">
        <v>79</v>
      </c>
      <c r="BK100" s="197">
        <f>ROUND(I100*H100,2)</f>
        <v>0</v>
      </c>
      <c r="BL100" s="17" t="s">
        <v>146</v>
      </c>
      <c r="BM100" s="196" t="s">
        <v>549</v>
      </c>
    </row>
    <row r="101" s="2" customFormat="1">
      <c r="A101" s="38"/>
      <c r="B101" s="39"/>
      <c r="C101" s="40"/>
      <c r="D101" s="198" t="s">
        <v>149</v>
      </c>
      <c r="E101" s="40"/>
      <c r="F101" s="199" t="s">
        <v>194</v>
      </c>
      <c r="G101" s="40"/>
      <c r="H101" s="40"/>
      <c r="I101" s="200"/>
      <c r="J101" s="40"/>
      <c r="K101" s="40"/>
      <c r="L101" s="44"/>
      <c r="M101" s="201"/>
      <c r="N101" s="20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72</v>
      </c>
    </row>
    <row r="102" s="10" customFormat="1">
      <c r="A102" s="10"/>
      <c r="B102" s="203"/>
      <c r="C102" s="204"/>
      <c r="D102" s="198" t="s">
        <v>169</v>
      </c>
      <c r="E102" s="205" t="s">
        <v>19</v>
      </c>
      <c r="F102" s="206" t="s">
        <v>550</v>
      </c>
      <c r="G102" s="204"/>
      <c r="H102" s="207">
        <v>310.69999999999999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72</v>
      </c>
      <c r="AV102" s="10" t="s">
        <v>81</v>
      </c>
      <c r="AW102" s="10" t="s">
        <v>33</v>
      </c>
      <c r="AX102" s="10" t="s">
        <v>79</v>
      </c>
      <c r="AY102" s="213" t="s">
        <v>147</v>
      </c>
    </row>
    <row r="103" s="2" customFormat="1" ht="33" customHeight="1">
      <c r="A103" s="38"/>
      <c r="B103" s="39"/>
      <c r="C103" s="185" t="s">
        <v>196</v>
      </c>
      <c r="D103" s="185" t="s">
        <v>141</v>
      </c>
      <c r="E103" s="186" t="s">
        <v>197</v>
      </c>
      <c r="F103" s="187" t="s">
        <v>198</v>
      </c>
      <c r="G103" s="188" t="s">
        <v>199</v>
      </c>
      <c r="H103" s="189">
        <v>4130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551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201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552</v>
      </c>
      <c r="G105" s="204"/>
      <c r="H105" s="207">
        <v>4130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33" customHeight="1">
      <c r="A106" s="38"/>
      <c r="B106" s="39"/>
      <c r="C106" s="185" t="s">
        <v>203</v>
      </c>
      <c r="D106" s="185" t="s">
        <v>141</v>
      </c>
      <c r="E106" s="186" t="s">
        <v>204</v>
      </c>
      <c r="F106" s="187" t="s">
        <v>205</v>
      </c>
      <c r="G106" s="188" t="s">
        <v>199</v>
      </c>
      <c r="H106" s="189">
        <v>840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553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207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554</v>
      </c>
      <c r="G108" s="204"/>
      <c r="H108" s="207">
        <v>840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>
      <c r="A109" s="38"/>
      <c r="B109" s="39"/>
      <c r="C109" s="185" t="s">
        <v>209</v>
      </c>
      <c r="D109" s="185" t="s">
        <v>141</v>
      </c>
      <c r="E109" s="186" t="s">
        <v>210</v>
      </c>
      <c r="F109" s="187" t="s">
        <v>211</v>
      </c>
      <c r="G109" s="188" t="s">
        <v>186</v>
      </c>
      <c r="H109" s="189">
        <v>0.249</v>
      </c>
      <c r="I109" s="190"/>
      <c r="J109" s="191">
        <f>ROUND(I109*H109,2)</f>
        <v>0</v>
      </c>
      <c r="K109" s="187" t="s">
        <v>145</v>
      </c>
      <c r="L109" s="44"/>
      <c r="M109" s="192" t="s">
        <v>19</v>
      </c>
      <c r="N109" s="193" t="s">
        <v>43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146</v>
      </c>
      <c r="AT109" s="196" t="s">
        <v>141</v>
      </c>
      <c r="AU109" s="196" t="s">
        <v>72</v>
      </c>
      <c r="AY109" s="17" t="s">
        <v>147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79</v>
      </c>
      <c r="BK109" s="197">
        <f>ROUND(I109*H109,2)</f>
        <v>0</v>
      </c>
      <c r="BL109" s="17" t="s">
        <v>146</v>
      </c>
      <c r="BM109" s="196" t="s">
        <v>555</v>
      </c>
    </row>
    <row r="110" s="2" customFormat="1">
      <c r="A110" s="38"/>
      <c r="B110" s="39"/>
      <c r="C110" s="40"/>
      <c r="D110" s="198" t="s">
        <v>149</v>
      </c>
      <c r="E110" s="40"/>
      <c r="F110" s="199" t="s">
        <v>213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72</v>
      </c>
    </row>
    <row r="111" s="10" customFormat="1">
      <c r="A111" s="10"/>
      <c r="B111" s="203"/>
      <c r="C111" s="204"/>
      <c r="D111" s="198" t="s">
        <v>169</v>
      </c>
      <c r="E111" s="205" t="s">
        <v>19</v>
      </c>
      <c r="F111" s="206" t="s">
        <v>556</v>
      </c>
      <c r="G111" s="204"/>
      <c r="H111" s="207">
        <v>0.249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72</v>
      </c>
      <c r="AV111" s="10" t="s">
        <v>81</v>
      </c>
      <c r="AW111" s="10" t="s">
        <v>33</v>
      </c>
      <c r="AX111" s="10" t="s">
        <v>79</v>
      </c>
      <c r="AY111" s="213" t="s">
        <v>147</v>
      </c>
    </row>
    <row r="112" s="2" customFormat="1" ht="16.5" customHeight="1">
      <c r="A112" s="38"/>
      <c r="B112" s="39"/>
      <c r="C112" s="214" t="s">
        <v>215</v>
      </c>
      <c r="D112" s="214" t="s">
        <v>172</v>
      </c>
      <c r="E112" s="215" t="s">
        <v>216</v>
      </c>
      <c r="F112" s="216" t="s">
        <v>217</v>
      </c>
      <c r="G112" s="217" t="s">
        <v>175</v>
      </c>
      <c r="H112" s="218">
        <v>248.5</v>
      </c>
      <c r="I112" s="219"/>
      <c r="J112" s="220">
        <f>ROUND(I112*H112,2)</f>
        <v>0</v>
      </c>
      <c r="K112" s="216" t="s">
        <v>145</v>
      </c>
      <c r="L112" s="221"/>
      <c r="M112" s="222" t="s">
        <v>19</v>
      </c>
      <c r="N112" s="223" t="s">
        <v>43</v>
      </c>
      <c r="O112" s="84"/>
      <c r="P112" s="194">
        <f>O112*H112</f>
        <v>0</v>
      </c>
      <c r="Q112" s="194">
        <v>0.001</v>
      </c>
      <c r="R112" s="194">
        <f>Q112*H112</f>
        <v>0.2485</v>
      </c>
      <c r="S112" s="194">
        <v>0</v>
      </c>
      <c r="T112" s="19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6" t="s">
        <v>176</v>
      </c>
      <c r="AT112" s="196" t="s">
        <v>172</v>
      </c>
      <c r="AU112" s="196" t="s">
        <v>72</v>
      </c>
      <c r="AY112" s="17" t="s">
        <v>147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79</v>
      </c>
      <c r="BK112" s="197">
        <f>ROUND(I112*H112,2)</f>
        <v>0</v>
      </c>
      <c r="BL112" s="17" t="s">
        <v>146</v>
      </c>
      <c r="BM112" s="196" t="s">
        <v>557</v>
      </c>
    </row>
    <row r="113" s="2" customFormat="1">
      <c r="A113" s="38"/>
      <c r="B113" s="39"/>
      <c r="C113" s="40"/>
      <c r="D113" s="198" t="s">
        <v>149</v>
      </c>
      <c r="E113" s="40"/>
      <c r="F113" s="199" t="s">
        <v>217</v>
      </c>
      <c r="G113" s="40"/>
      <c r="H113" s="40"/>
      <c r="I113" s="200"/>
      <c r="J113" s="40"/>
      <c r="K113" s="40"/>
      <c r="L113" s="44"/>
      <c r="M113" s="201"/>
      <c r="N113" s="20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72</v>
      </c>
    </row>
    <row r="114" s="10" customFormat="1">
      <c r="A114" s="10"/>
      <c r="B114" s="203"/>
      <c r="C114" s="204"/>
      <c r="D114" s="198" t="s">
        <v>169</v>
      </c>
      <c r="E114" s="205" t="s">
        <v>19</v>
      </c>
      <c r="F114" s="206" t="s">
        <v>558</v>
      </c>
      <c r="G114" s="204"/>
      <c r="H114" s="207">
        <v>248.5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169</v>
      </c>
      <c r="AU114" s="213" t="s">
        <v>72</v>
      </c>
      <c r="AV114" s="10" t="s">
        <v>81</v>
      </c>
      <c r="AW114" s="10" t="s">
        <v>33</v>
      </c>
      <c r="AX114" s="10" t="s">
        <v>79</v>
      </c>
      <c r="AY114" s="213" t="s">
        <v>147</v>
      </c>
    </row>
    <row r="115" s="2" customFormat="1">
      <c r="A115" s="38"/>
      <c r="B115" s="39"/>
      <c r="C115" s="185" t="s">
        <v>220</v>
      </c>
      <c r="D115" s="185" t="s">
        <v>141</v>
      </c>
      <c r="E115" s="186" t="s">
        <v>221</v>
      </c>
      <c r="F115" s="187" t="s">
        <v>222</v>
      </c>
      <c r="G115" s="188" t="s">
        <v>199</v>
      </c>
      <c r="H115" s="189">
        <v>1000</v>
      </c>
      <c r="I115" s="190"/>
      <c r="J115" s="191">
        <f>ROUND(I115*H115,2)</f>
        <v>0</v>
      </c>
      <c r="K115" s="187" t="s">
        <v>145</v>
      </c>
      <c r="L115" s="44"/>
      <c r="M115" s="192" t="s">
        <v>19</v>
      </c>
      <c r="N115" s="193" t="s">
        <v>43</v>
      </c>
      <c r="O115" s="84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6" t="s">
        <v>146</v>
      </c>
      <c r="AT115" s="196" t="s">
        <v>141</v>
      </c>
      <c r="AU115" s="196" t="s">
        <v>72</v>
      </c>
      <c r="AY115" s="17" t="s">
        <v>147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79</v>
      </c>
      <c r="BK115" s="197">
        <f>ROUND(I115*H115,2)</f>
        <v>0</v>
      </c>
      <c r="BL115" s="17" t="s">
        <v>146</v>
      </c>
      <c r="BM115" s="196" t="s">
        <v>559</v>
      </c>
    </row>
    <row r="116" s="2" customFormat="1">
      <c r="A116" s="38"/>
      <c r="B116" s="39"/>
      <c r="C116" s="40"/>
      <c r="D116" s="198" t="s">
        <v>149</v>
      </c>
      <c r="E116" s="40"/>
      <c r="F116" s="199" t="s">
        <v>224</v>
      </c>
      <c r="G116" s="40"/>
      <c r="H116" s="40"/>
      <c r="I116" s="200"/>
      <c r="J116" s="40"/>
      <c r="K116" s="40"/>
      <c r="L116" s="44"/>
      <c r="M116" s="201"/>
      <c r="N116" s="20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72</v>
      </c>
    </row>
    <row r="117" s="10" customFormat="1">
      <c r="A117" s="10"/>
      <c r="B117" s="203"/>
      <c r="C117" s="204"/>
      <c r="D117" s="198" t="s">
        <v>169</v>
      </c>
      <c r="E117" s="205" t="s">
        <v>19</v>
      </c>
      <c r="F117" s="206" t="s">
        <v>560</v>
      </c>
      <c r="G117" s="204"/>
      <c r="H117" s="207">
        <v>1000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169</v>
      </c>
      <c r="AU117" s="213" t="s">
        <v>72</v>
      </c>
      <c r="AV117" s="10" t="s">
        <v>81</v>
      </c>
      <c r="AW117" s="10" t="s">
        <v>33</v>
      </c>
      <c r="AX117" s="10" t="s">
        <v>79</v>
      </c>
      <c r="AY117" s="213" t="s">
        <v>147</v>
      </c>
    </row>
    <row r="118" s="2" customFormat="1">
      <c r="A118" s="38"/>
      <c r="B118" s="39"/>
      <c r="C118" s="185" t="s">
        <v>8</v>
      </c>
      <c r="D118" s="185" t="s">
        <v>141</v>
      </c>
      <c r="E118" s="186" t="s">
        <v>226</v>
      </c>
      <c r="F118" s="187" t="s">
        <v>227</v>
      </c>
      <c r="G118" s="188" t="s">
        <v>199</v>
      </c>
      <c r="H118" s="189">
        <v>3970</v>
      </c>
      <c r="I118" s="190"/>
      <c r="J118" s="191">
        <f>ROUND(I118*H118,2)</f>
        <v>0</v>
      </c>
      <c r="K118" s="187" t="s">
        <v>145</v>
      </c>
      <c r="L118" s="44"/>
      <c r="M118" s="192" t="s">
        <v>19</v>
      </c>
      <c r="N118" s="193" t="s">
        <v>43</v>
      </c>
      <c r="O118" s="84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6" t="s">
        <v>146</v>
      </c>
      <c r="AT118" s="196" t="s">
        <v>141</v>
      </c>
      <c r="AU118" s="196" t="s">
        <v>72</v>
      </c>
      <c r="AY118" s="17" t="s">
        <v>147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7" t="s">
        <v>79</v>
      </c>
      <c r="BK118" s="197">
        <f>ROUND(I118*H118,2)</f>
        <v>0</v>
      </c>
      <c r="BL118" s="17" t="s">
        <v>146</v>
      </c>
      <c r="BM118" s="196" t="s">
        <v>561</v>
      </c>
    </row>
    <row r="119" s="2" customFormat="1">
      <c r="A119" s="38"/>
      <c r="B119" s="39"/>
      <c r="C119" s="40"/>
      <c r="D119" s="198" t="s">
        <v>149</v>
      </c>
      <c r="E119" s="40"/>
      <c r="F119" s="199" t="s">
        <v>229</v>
      </c>
      <c r="G119" s="40"/>
      <c r="H119" s="40"/>
      <c r="I119" s="200"/>
      <c r="J119" s="40"/>
      <c r="K119" s="40"/>
      <c r="L119" s="44"/>
      <c r="M119" s="201"/>
      <c r="N119" s="202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72</v>
      </c>
    </row>
    <row r="120" s="10" customFormat="1">
      <c r="A120" s="10"/>
      <c r="B120" s="203"/>
      <c r="C120" s="204"/>
      <c r="D120" s="198" t="s">
        <v>169</v>
      </c>
      <c r="E120" s="205" t="s">
        <v>19</v>
      </c>
      <c r="F120" s="206" t="s">
        <v>562</v>
      </c>
      <c r="G120" s="204"/>
      <c r="H120" s="207">
        <v>3970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169</v>
      </c>
      <c r="AU120" s="213" t="s">
        <v>72</v>
      </c>
      <c r="AV120" s="10" t="s">
        <v>81</v>
      </c>
      <c r="AW120" s="10" t="s">
        <v>33</v>
      </c>
      <c r="AX120" s="10" t="s">
        <v>79</v>
      </c>
      <c r="AY120" s="213" t="s">
        <v>147</v>
      </c>
    </row>
    <row r="121" s="2" customFormat="1" ht="21.75" customHeight="1">
      <c r="A121" s="38"/>
      <c r="B121" s="39"/>
      <c r="C121" s="214" t="s">
        <v>231</v>
      </c>
      <c r="D121" s="214" t="s">
        <v>172</v>
      </c>
      <c r="E121" s="215" t="s">
        <v>232</v>
      </c>
      <c r="F121" s="216" t="s">
        <v>233</v>
      </c>
      <c r="G121" s="217" t="s">
        <v>199</v>
      </c>
      <c r="H121" s="218">
        <v>100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43</v>
      </c>
      <c r="O121" s="84"/>
      <c r="P121" s="194">
        <f>O121*H121</f>
        <v>0</v>
      </c>
      <c r="Q121" s="194">
        <v>0.0035999999999999999</v>
      </c>
      <c r="R121" s="194">
        <f>Q121*H121</f>
        <v>0.35999999999999999</v>
      </c>
      <c r="S121" s="194">
        <v>0</v>
      </c>
      <c r="T121" s="19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6" t="s">
        <v>176</v>
      </c>
      <c r="AT121" s="196" t="s">
        <v>172</v>
      </c>
      <c r="AU121" s="196" t="s">
        <v>72</v>
      </c>
      <c r="AY121" s="17" t="s">
        <v>147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79</v>
      </c>
      <c r="BK121" s="197">
        <f>ROUND(I121*H121,2)</f>
        <v>0</v>
      </c>
      <c r="BL121" s="17" t="s">
        <v>146</v>
      </c>
      <c r="BM121" s="196" t="s">
        <v>563</v>
      </c>
    </row>
    <row r="122" s="2" customFormat="1">
      <c r="A122" s="38"/>
      <c r="B122" s="39"/>
      <c r="C122" s="40"/>
      <c r="D122" s="198" t="s">
        <v>149</v>
      </c>
      <c r="E122" s="40"/>
      <c r="F122" s="199" t="s">
        <v>233</v>
      </c>
      <c r="G122" s="40"/>
      <c r="H122" s="40"/>
      <c r="I122" s="200"/>
      <c r="J122" s="40"/>
      <c r="K122" s="40"/>
      <c r="L122" s="44"/>
      <c r="M122" s="201"/>
      <c r="N122" s="20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72</v>
      </c>
    </row>
    <row r="123" s="2" customFormat="1" ht="21.75" customHeight="1">
      <c r="A123" s="38"/>
      <c r="B123" s="39"/>
      <c r="C123" s="214" t="s">
        <v>235</v>
      </c>
      <c r="D123" s="214" t="s">
        <v>172</v>
      </c>
      <c r="E123" s="215" t="s">
        <v>236</v>
      </c>
      <c r="F123" s="216" t="s">
        <v>237</v>
      </c>
      <c r="G123" s="217" t="s">
        <v>199</v>
      </c>
      <c r="H123" s="218">
        <v>170</v>
      </c>
      <c r="I123" s="219"/>
      <c r="J123" s="220">
        <f>ROUND(I123*H123,2)</f>
        <v>0</v>
      </c>
      <c r="K123" s="216" t="s">
        <v>19</v>
      </c>
      <c r="L123" s="221"/>
      <c r="M123" s="222" t="s">
        <v>19</v>
      </c>
      <c r="N123" s="223" t="s">
        <v>43</v>
      </c>
      <c r="O123" s="84"/>
      <c r="P123" s="194">
        <f>O123*H123</f>
        <v>0</v>
      </c>
      <c r="Q123" s="194">
        <v>0.0035999999999999999</v>
      </c>
      <c r="R123" s="194">
        <f>Q123*H123</f>
        <v>0.61199999999999999</v>
      </c>
      <c r="S123" s="194">
        <v>0</v>
      </c>
      <c r="T123" s="19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6" t="s">
        <v>176</v>
      </c>
      <c r="AT123" s="196" t="s">
        <v>172</v>
      </c>
      <c r="AU123" s="196" t="s">
        <v>72</v>
      </c>
      <c r="AY123" s="17" t="s">
        <v>147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79</v>
      </c>
      <c r="BK123" s="197">
        <f>ROUND(I123*H123,2)</f>
        <v>0</v>
      </c>
      <c r="BL123" s="17" t="s">
        <v>146</v>
      </c>
      <c r="BM123" s="196" t="s">
        <v>564</v>
      </c>
    </row>
    <row r="124" s="2" customFormat="1">
      <c r="A124" s="38"/>
      <c r="B124" s="39"/>
      <c r="C124" s="40"/>
      <c r="D124" s="198" t="s">
        <v>149</v>
      </c>
      <c r="E124" s="40"/>
      <c r="F124" s="199" t="s">
        <v>237</v>
      </c>
      <c r="G124" s="40"/>
      <c r="H124" s="40"/>
      <c r="I124" s="200"/>
      <c r="J124" s="40"/>
      <c r="K124" s="40"/>
      <c r="L124" s="44"/>
      <c r="M124" s="201"/>
      <c r="N124" s="20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72</v>
      </c>
    </row>
    <row r="125" s="2" customFormat="1" ht="16.5" customHeight="1">
      <c r="A125" s="38"/>
      <c r="B125" s="39"/>
      <c r="C125" s="214" t="s">
        <v>239</v>
      </c>
      <c r="D125" s="214" t="s">
        <v>172</v>
      </c>
      <c r="E125" s="215" t="s">
        <v>240</v>
      </c>
      <c r="F125" s="216" t="s">
        <v>241</v>
      </c>
      <c r="G125" s="217" t="s">
        <v>199</v>
      </c>
      <c r="H125" s="218">
        <v>90</v>
      </c>
      <c r="I125" s="219"/>
      <c r="J125" s="220">
        <f>ROUND(I125*H125,2)</f>
        <v>0</v>
      </c>
      <c r="K125" s="216" t="s">
        <v>19</v>
      </c>
      <c r="L125" s="221"/>
      <c r="M125" s="222" t="s">
        <v>19</v>
      </c>
      <c r="N125" s="223" t="s">
        <v>43</v>
      </c>
      <c r="O125" s="84"/>
      <c r="P125" s="194">
        <f>O125*H125</f>
        <v>0</v>
      </c>
      <c r="Q125" s="194">
        <v>0.0035999999999999999</v>
      </c>
      <c r="R125" s="194">
        <f>Q125*H125</f>
        <v>0.32400000000000001</v>
      </c>
      <c r="S125" s="194">
        <v>0</v>
      </c>
      <c r="T125" s="19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6" t="s">
        <v>176</v>
      </c>
      <c r="AT125" s="196" t="s">
        <v>172</v>
      </c>
      <c r="AU125" s="196" t="s">
        <v>72</v>
      </c>
      <c r="AY125" s="17" t="s">
        <v>147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79</v>
      </c>
      <c r="BK125" s="197">
        <f>ROUND(I125*H125,2)</f>
        <v>0</v>
      </c>
      <c r="BL125" s="17" t="s">
        <v>146</v>
      </c>
      <c r="BM125" s="196" t="s">
        <v>565</v>
      </c>
    </row>
    <row r="126" s="2" customFormat="1">
      <c r="A126" s="38"/>
      <c r="B126" s="39"/>
      <c r="C126" s="40"/>
      <c r="D126" s="198" t="s">
        <v>149</v>
      </c>
      <c r="E126" s="40"/>
      <c r="F126" s="199" t="s">
        <v>241</v>
      </c>
      <c r="G126" s="40"/>
      <c r="H126" s="40"/>
      <c r="I126" s="200"/>
      <c r="J126" s="40"/>
      <c r="K126" s="40"/>
      <c r="L126" s="44"/>
      <c r="M126" s="201"/>
      <c r="N126" s="202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72</v>
      </c>
    </row>
    <row r="127" s="2" customFormat="1" ht="21.75" customHeight="1">
      <c r="A127" s="38"/>
      <c r="B127" s="39"/>
      <c r="C127" s="214" t="s">
        <v>243</v>
      </c>
      <c r="D127" s="214" t="s">
        <v>172</v>
      </c>
      <c r="E127" s="215" t="s">
        <v>244</v>
      </c>
      <c r="F127" s="216" t="s">
        <v>245</v>
      </c>
      <c r="G127" s="217" t="s">
        <v>199</v>
      </c>
      <c r="H127" s="218">
        <v>240</v>
      </c>
      <c r="I127" s="219"/>
      <c r="J127" s="220">
        <f>ROUND(I127*H127,2)</f>
        <v>0</v>
      </c>
      <c r="K127" s="216" t="s">
        <v>19</v>
      </c>
      <c r="L127" s="221"/>
      <c r="M127" s="222" t="s">
        <v>19</v>
      </c>
      <c r="N127" s="223" t="s">
        <v>43</v>
      </c>
      <c r="O127" s="84"/>
      <c r="P127" s="194">
        <f>O127*H127</f>
        <v>0</v>
      </c>
      <c r="Q127" s="194">
        <v>0.0035999999999999999</v>
      </c>
      <c r="R127" s="194">
        <f>Q127*H127</f>
        <v>0.86399999999999999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176</v>
      </c>
      <c r="AT127" s="196" t="s">
        <v>172</v>
      </c>
      <c r="AU127" s="196" t="s">
        <v>72</v>
      </c>
      <c r="AY127" s="17" t="s">
        <v>147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79</v>
      </c>
      <c r="BK127" s="197">
        <f>ROUND(I127*H127,2)</f>
        <v>0</v>
      </c>
      <c r="BL127" s="17" t="s">
        <v>146</v>
      </c>
      <c r="BM127" s="196" t="s">
        <v>566</v>
      </c>
    </row>
    <row r="128" s="2" customFormat="1">
      <c r="A128" s="38"/>
      <c r="B128" s="39"/>
      <c r="C128" s="40"/>
      <c r="D128" s="198" t="s">
        <v>149</v>
      </c>
      <c r="E128" s="40"/>
      <c r="F128" s="199" t="s">
        <v>245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72</v>
      </c>
    </row>
    <row r="129" s="2" customFormat="1" ht="21.75" customHeight="1">
      <c r="A129" s="38"/>
      <c r="B129" s="39"/>
      <c r="C129" s="214" t="s">
        <v>247</v>
      </c>
      <c r="D129" s="214" t="s">
        <v>172</v>
      </c>
      <c r="E129" s="215" t="s">
        <v>248</v>
      </c>
      <c r="F129" s="216" t="s">
        <v>249</v>
      </c>
      <c r="G129" s="217" t="s">
        <v>199</v>
      </c>
      <c r="H129" s="218">
        <v>60</v>
      </c>
      <c r="I129" s="219"/>
      <c r="J129" s="220">
        <f>ROUND(I129*H129,2)</f>
        <v>0</v>
      </c>
      <c r="K129" s="216" t="s">
        <v>19</v>
      </c>
      <c r="L129" s="221"/>
      <c r="M129" s="222" t="s">
        <v>19</v>
      </c>
      <c r="N129" s="223" t="s">
        <v>43</v>
      </c>
      <c r="O129" s="84"/>
      <c r="P129" s="194">
        <f>O129*H129</f>
        <v>0</v>
      </c>
      <c r="Q129" s="194">
        <v>0.0035999999999999999</v>
      </c>
      <c r="R129" s="194">
        <f>Q129*H129</f>
        <v>0.216</v>
      </c>
      <c r="S129" s="194">
        <v>0</v>
      </c>
      <c r="T129" s="19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6" t="s">
        <v>176</v>
      </c>
      <c r="AT129" s="196" t="s">
        <v>172</v>
      </c>
      <c r="AU129" s="196" t="s">
        <v>72</v>
      </c>
      <c r="AY129" s="17" t="s">
        <v>147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79</v>
      </c>
      <c r="BK129" s="197">
        <f>ROUND(I129*H129,2)</f>
        <v>0</v>
      </c>
      <c r="BL129" s="17" t="s">
        <v>146</v>
      </c>
      <c r="BM129" s="196" t="s">
        <v>567</v>
      </c>
    </row>
    <row r="130" s="2" customFormat="1">
      <c r="A130" s="38"/>
      <c r="B130" s="39"/>
      <c r="C130" s="40"/>
      <c r="D130" s="198" t="s">
        <v>149</v>
      </c>
      <c r="E130" s="40"/>
      <c r="F130" s="199" t="s">
        <v>249</v>
      </c>
      <c r="G130" s="40"/>
      <c r="H130" s="40"/>
      <c r="I130" s="200"/>
      <c r="J130" s="40"/>
      <c r="K130" s="40"/>
      <c r="L130" s="44"/>
      <c r="M130" s="201"/>
      <c r="N130" s="20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72</v>
      </c>
    </row>
    <row r="131" s="2" customFormat="1" ht="16.5" customHeight="1">
      <c r="A131" s="38"/>
      <c r="B131" s="39"/>
      <c r="C131" s="214" t="s">
        <v>7</v>
      </c>
      <c r="D131" s="214" t="s">
        <v>172</v>
      </c>
      <c r="E131" s="215" t="s">
        <v>251</v>
      </c>
      <c r="F131" s="216" t="s">
        <v>252</v>
      </c>
      <c r="G131" s="217" t="s">
        <v>199</v>
      </c>
      <c r="H131" s="218">
        <v>180</v>
      </c>
      <c r="I131" s="219"/>
      <c r="J131" s="220">
        <f>ROUND(I131*H131,2)</f>
        <v>0</v>
      </c>
      <c r="K131" s="216" t="s">
        <v>19</v>
      </c>
      <c r="L131" s="221"/>
      <c r="M131" s="222" t="s">
        <v>19</v>
      </c>
      <c r="N131" s="223" t="s">
        <v>43</v>
      </c>
      <c r="O131" s="84"/>
      <c r="P131" s="194">
        <f>O131*H131</f>
        <v>0</v>
      </c>
      <c r="Q131" s="194">
        <v>0.0035999999999999999</v>
      </c>
      <c r="R131" s="194">
        <f>Q131*H131</f>
        <v>0.64800000000000002</v>
      </c>
      <c r="S131" s="194">
        <v>0</v>
      </c>
      <c r="T131" s="1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6" t="s">
        <v>176</v>
      </c>
      <c r="AT131" s="196" t="s">
        <v>172</v>
      </c>
      <c r="AU131" s="196" t="s">
        <v>72</v>
      </c>
      <c r="AY131" s="17" t="s">
        <v>147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79</v>
      </c>
      <c r="BK131" s="197">
        <f>ROUND(I131*H131,2)</f>
        <v>0</v>
      </c>
      <c r="BL131" s="17" t="s">
        <v>146</v>
      </c>
      <c r="BM131" s="196" t="s">
        <v>568</v>
      </c>
    </row>
    <row r="132" s="2" customFormat="1">
      <c r="A132" s="38"/>
      <c r="B132" s="39"/>
      <c r="C132" s="40"/>
      <c r="D132" s="198" t="s">
        <v>149</v>
      </c>
      <c r="E132" s="40"/>
      <c r="F132" s="199" t="s">
        <v>252</v>
      </c>
      <c r="G132" s="40"/>
      <c r="H132" s="40"/>
      <c r="I132" s="200"/>
      <c r="J132" s="40"/>
      <c r="K132" s="40"/>
      <c r="L132" s="44"/>
      <c r="M132" s="201"/>
      <c r="N132" s="20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72</v>
      </c>
    </row>
    <row r="133" s="2" customFormat="1" ht="16.5" customHeight="1">
      <c r="A133" s="38"/>
      <c r="B133" s="39"/>
      <c r="C133" s="214" t="s">
        <v>254</v>
      </c>
      <c r="D133" s="214" t="s">
        <v>172</v>
      </c>
      <c r="E133" s="215" t="s">
        <v>255</v>
      </c>
      <c r="F133" s="216" t="s">
        <v>256</v>
      </c>
      <c r="G133" s="217" t="s">
        <v>199</v>
      </c>
      <c r="H133" s="218">
        <v>80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43</v>
      </c>
      <c r="O133" s="84"/>
      <c r="P133" s="194">
        <f>O133*H133</f>
        <v>0</v>
      </c>
      <c r="Q133" s="194">
        <v>0.0015</v>
      </c>
      <c r="R133" s="194">
        <f>Q133*H133</f>
        <v>0.12</v>
      </c>
      <c r="S133" s="194">
        <v>0</v>
      </c>
      <c r="T133" s="1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6" t="s">
        <v>176</v>
      </c>
      <c r="AT133" s="196" t="s">
        <v>172</v>
      </c>
      <c r="AU133" s="196" t="s">
        <v>72</v>
      </c>
      <c r="AY133" s="17" t="s">
        <v>147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79</v>
      </c>
      <c r="BK133" s="197">
        <f>ROUND(I133*H133,2)</f>
        <v>0</v>
      </c>
      <c r="BL133" s="17" t="s">
        <v>146</v>
      </c>
      <c r="BM133" s="196" t="s">
        <v>569</v>
      </c>
    </row>
    <row r="134" s="2" customFormat="1">
      <c r="A134" s="38"/>
      <c r="B134" s="39"/>
      <c r="C134" s="40"/>
      <c r="D134" s="198" t="s">
        <v>149</v>
      </c>
      <c r="E134" s="40"/>
      <c r="F134" s="199" t="s">
        <v>256</v>
      </c>
      <c r="G134" s="40"/>
      <c r="H134" s="40"/>
      <c r="I134" s="200"/>
      <c r="J134" s="40"/>
      <c r="K134" s="40"/>
      <c r="L134" s="44"/>
      <c r="M134" s="201"/>
      <c r="N134" s="20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72</v>
      </c>
    </row>
    <row r="135" s="2" customFormat="1">
      <c r="A135" s="38"/>
      <c r="B135" s="39"/>
      <c r="C135" s="214" t="s">
        <v>258</v>
      </c>
      <c r="D135" s="214" t="s">
        <v>172</v>
      </c>
      <c r="E135" s="215" t="s">
        <v>259</v>
      </c>
      <c r="F135" s="216" t="s">
        <v>260</v>
      </c>
      <c r="G135" s="217" t="s">
        <v>199</v>
      </c>
      <c r="H135" s="218">
        <v>40</v>
      </c>
      <c r="I135" s="219"/>
      <c r="J135" s="220">
        <f>ROUND(I135*H135,2)</f>
        <v>0</v>
      </c>
      <c r="K135" s="216" t="s">
        <v>19</v>
      </c>
      <c r="L135" s="221"/>
      <c r="M135" s="222" t="s">
        <v>19</v>
      </c>
      <c r="N135" s="223" t="s">
        <v>43</v>
      </c>
      <c r="O135" s="84"/>
      <c r="P135" s="194">
        <f>O135*H135</f>
        <v>0</v>
      </c>
      <c r="Q135" s="194">
        <v>0.0015</v>
      </c>
      <c r="R135" s="194">
        <f>Q135*H135</f>
        <v>0.059999999999999998</v>
      </c>
      <c r="S135" s="194">
        <v>0</v>
      </c>
      <c r="T135" s="19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6" t="s">
        <v>176</v>
      </c>
      <c r="AT135" s="196" t="s">
        <v>172</v>
      </c>
      <c r="AU135" s="196" t="s">
        <v>72</v>
      </c>
      <c r="AY135" s="17" t="s">
        <v>147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79</v>
      </c>
      <c r="BK135" s="197">
        <f>ROUND(I135*H135,2)</f>
        <v>0</v>
      </c>
      <c r="BL135" s="17" t="s">
        <v>146</v>
      </c>
      <c r="BM135" s="196" t="s">
        <v>570</v>
      </c>
    </row>
    <row r="136" s="2" customFormat="1">
      <c r="A136" s="38"/>
      <c r="B136" s="39"/>
      <c r="C136" s="40"/>
      <c r="D136" s="198" t="s">
        <v>149</v>
      </c>
      <c r="E136" s="40"/>
      <c r="F136" s="199" t="s">
        <v>260</v>
      </c>
      <c r="G136" s="40"/>
      <c r="H136" s="40"/>
      <c r="I136" s="200"/>
      <c r="J136" s="40"/>
      <c r="K136" s="40"/>
      <c r="L136" s="44"/>
      <c r="M136" s="201"/>
      <c r="N136" s="20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72</v>
      </c>
    </row>
    <row r="137" s="2" customFormat="1" ht="21.75" customHeight="1">
      <c r="A137" s="38"/>
      <c r="B137" s="39"/>
      <c r="C137" s="214" t="s">
        <v>262</v>
      </c>
      <c r="D137" s="214" t="s">
        <v>172</v>
      </c>
      <c r="E137" s="215" t="s">
        <v>263</v>
      </c>
      <c r="F137" s="216" t="s">
        <v>264</v>
      </c>
      <c r="G137" s="217" t="s">
        <v>199</v>
      </c>
      <c r="H137" s="218">
        <v>40</v>
      </c>
      <c r="I137" s="219"/>
      <c r="J137" s="220">
        <f>ROUND(I137*H137,2)</f>
        <v>0</v>
      </c>
      <c r="K137" s="216" t="s">
        <v>19</v>
      </c>
      <c r="L137" s="221"/>
      <c r="M137" s="222" t="s">
        <v>19</v>
      </c>
      <c r="N137" s="223" t="s">
        <v>43</v>
      </c>
      <c r="O137" s="84"/>
      <c r="P137" s="194">
        <f>O137*H137</f>
        <v>0</v>
      </c>
      <c r="Q137" s="194">
        <v>0.0015</v>
      </c>
      <c r="R137" s="194">
        <f>Q137*H137</f>
        <v>0.059999999999999998</v>
      </c>
      <c r="S137" s="194">
        <v>0</v>
      </c>
      <c r="T137" s="1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6" t="s">
        <v>176</v>
      </c>
      <c r="AT137" s="196" t="s">
        <v>172</v>
      </c>
      <c r="AU137" s="196" t="s">
        <v>72</v>
      </c>
      <c r="AY137" s="17" t="s">
        <v>147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79</v>
      </c>
      <c r="BK137" s="197">
        <f>ROUND(I137*H137,2)</f>
        <v>0</v>
      </c>
      <c r="BL137" s="17" t="s">
        <v>146</v>
      </c>
      <c r="BM137" s="196" t="s">
        <v>571</v>
      </c>
    </row>
    <row r="138" s="2" customFormat="1">
      <c r="A138" s="38"/>
      <c r="B138" s="39"/>
      <c r="C138" s="40"/>
      <c r="D138" s="198" t="s">
        <v>149</v>
      </c>
      <c r="E138" s="40"/>
      <c r="F138" s="199" t="s">
        <v>264</v>
      </c>
      <c r="G138" s="40"/>
      <c r="H138" s="40"/>
      <c r="I138" s="200"/>
      <c r="J138" s="40"/>
      <c r="K138" s="40"/>
      <c r="L138" s="44"/>
      <c r="M138" s="201"/>
      <c r="N138" s="20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72</v>
      </c>
    </row>
    <row r="139" s="2" customFormat="1" ht="21.75" customHeight="1">
      <c r="A139" s="38"/>
      <c r="B139" s="39"/>
      <c r="C139" s="214" t="s">
        <v>266</v>
      </c>
      <c r="D139" s="214" t="s">
        <v>172</v>
      </c>
      <c r="E139" s="215" t="s">
        <v>267</v>
      </c>
      <c r="F139" s="216" t="s">
        <v>268</v>
      </c>
      <c r="G139" s="217" t="s">
        <v>199</v>
      </c>
      <c r="H139" s="218">
        <v>540</v>
      </c>
      <c r="I139" s="219"/>
      <c r="J139" s="220">
        <f>ROUND(I139*H139,2)</f>
        <v>0</v>
      </c>
      <c r="K139" s="216" t="s">
        <v>19</v>
      </c>
      <c r="L139" s="221"/>
      <c r="M139" s="222" t="s">
        <v>19</v>
      </c>
      <c r="N139" s="223" t="s">
        <v>43</v>
      </c>
      <c r="O139" s="84"/>
      <c r="P139" s="194">
        <f>O139*H139</f>
        <v>0</v>
      </c>
      <c r="Q139" s="194">
        <v>0.0011999999999999999</v>
      </c>
      <c r="R139" s="194">
        <f>Q139*H139</f>
        <v>0.64799999999999991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176</v>
      </c>
      <c r="AT139" s="196" t="s">
        <v>172</v>
      </c>
      <c r="AU139" s="196" t="s">
        <v>72</v>
      </c>
      <c r="AY139" s="17" t="s">
        <v>147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79</v>
      </c>
      <c r="BK139" s="197">
        <f>ROUND(I139*H139,2)</f>
        <v>0</v>
      </c>
      <c r="BL139" s="17" t="s">
        <v>146</v>
      </c>
      <c r="BM139" s="196" t="s">
        <v>572</v>
      </c>
    </row>
    <row r="140" s="2" customFormat="1">
      <c r="A140" s="38"/>
      <c r="B140" s="39"/>
      <c r="C140" s="40"/>
      <c r="D140" s="198" t="s">
        <v>149</v>
      </c>
      <c r="E140" s="40"/>
      <c r="F140" s="199" t="s">
        <v>270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72</v>
      </c>
    </row>
    <row r="141" s="2" customFormat="1" ht="16.5" customHeight="1">
      <c r="A141" s="38"/>
      <c r="B141" s="39"/>
      <c r="C141" s="214" t="s">
        <v>271</v>
      </c>
      <c r="D141" s="214" t="s">
        <v>172</v>
      </c>
      <c r="E141" s="215" t="s">
        <v>272</v>
      </c>
      <c r="F141" s="216" t="s">
        <v>273</v>
      </c>
      <c r="G141" s="217" t="s">
        <v>199</v>
      </c>
      <c r="H141" s="218">
        <v>630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43</v>
      </c>
      <c r="O141" s="84"/>
      <c r="P141" s="194">
        <f>O141*H141</f>
        <v>0</v>
      </c>
      <c r="Q141" s="194">
        <v>0.0011999999999999999</v>
      </c>
      <c r="R141" s="194">
        <f>Q141*H141</f>
        <v>0.75599999999999989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176</v>
      </c>
      <c r="AT141" s="196" t="s">
        <v>172</v>
      </c>
      <c r="AU141" s="196" t="s">
        <v>72</v>
      </c>
      <c r="AY141" s="17" t="s">
        <v>147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79</v>
      </c>
      <c r="BK141" s="197">
        <f>ROUND(I141*H141,2)</f>
        <v>0</v>
      </c>
      <c r="BL141" s="17" t="s">
        <v>146</v>
      </c>
      <c r="BM141" s="196" t="s">
        <v>573</v>
      </c>
    </row>
    <row r="142" s="2" customFormat="1">
      <c r="A142" s="38"/>
      <c r="B142" s="39"/>
      <c r="C142" s="40"/>
      <c r="D142" s="198" t="s">
        <v>149</v>
      </c>
      <c r="E142" s="40"/>
      <c r="F142" s="199" t="s">
        <v>273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72</v>
      </c>
    </row>
    <row r="143" s="2" customFormat="1" ht="21.75" customHeight="1">
      <c r="A143" s="38"/>
      <c r="B143" s="39"/>
      <c r="C143" s="214" t="s">
        <v>275</v>
      </c>
      <c r="D143" s="214" t="s">
        <v>172</v>
      </c>
      <c r="E143" s="215" t="s">
        <v>276</v>
      </c>
      <c r="F143" s="216" t="s">
        <v>277</v>
      </c>
      <c r="G143" s="217" t="s">
        <v>199</v>
      </c>
      <c r="H143" s="218">
        <v>720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43</v>
      </c>
      <c r="O143" s="84"/>
      <c r="P143" s="194">
        <f>O143*H143</f>
        <v>0</v>
      </c>
      <c r="Q143" s="194">
        <v>0.0011999999999999999</v>
      </c>
      <c r="R143" s="194">
        <f>Q143*H143</f>
        <v>0.86399999999999988</v>
      </c>
      <c r="S143" s="194">
        <v>0</v>
      </c>
      <c r="T143" s="19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6" t="s">
        <v>176</v>
      </c>
      <c r="AT143" s="196" t="s">
        <v>172</v>
      </c>
      <c r="AU143" s="196" t="s">
        <v>72</v>
      </c>
      <c r="AY143" s="17" t="s">
        <v>147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79</v>
      </c>
      <c r="BK143" s="197">
        <f>ROUND(I143*H143,2)</f>
        <v>0</v>
      </c>
      <c r="BL143" s="17" t="s">
        <v>146</v>
      </c>
      <c r="BM143" s="196" t="s">
        <v>574</v>
      </c>
    </row>
    <row r="144" s="2" customFormat="1">
      <c r="A144" s="38"/>
      <c r="B144" s="39"/>
      <c r="C144" s="40"/>
      <c r="D144" s="198" t="s">
        <v>149</v>
      </c>
      <c r="E144" s="40"/>
      <c r="F144" s="199" t="s">
        <v>277</v>
      </c>
      <c r="G144" s="40"/>
      <c r="H144" s="40"/>
      <c r="I144" s="200"/>
      <c r="J144" s="40"/>
      <c r="K144" s="40"/>
      <c r="L144" s="44"/>
      <c r="M144" s="201"/>
      <c r="N144" s="20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72</v>
      </c>
    </row>
    <row r="145" s="2" customFormat="1" ht="16.5" customHeight="1">
      <c r="A145" s="38"/>
      <c r="B145" s="39"/>
      <c r="C145" s="214" t="s">
        <v>279</v>
      </c>
      <c r="D145" s="214" t="s">
        <v>172</v>
      </c>
      <c r="E145" s="215" t="s">
        <v>280</v>
      </c>
      <c r="F145" s="216" t="s">
        <v>281</v>
      </c>
      <c r="G145" s="217" t="s">
        <v>199</v>
      </c>
      <c r="H145" s="218">
        <v>480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43</v>
      </c>
      <c r="O145" s="84"/>
      <c r="P145" s="194">
        <f>O145*H145</f>
        <v>0</v>
      </c>
      <c r="Q145" s="194">
        <v>0.0011999999999999999</v>
      </c>
      <c r="R145" s="194">
        <f>Q145*H145</f>
        <v>0.57599999999999996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176</v>
      </c>
      <c r="AT145" s="196" t="s">
        <v>172</v>
      </c>
      <c r="AU145" s="196" t="s">
        <v>72</v>
      </c>
      <c r="AY145" s="17" t="s">
        <v>147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79</v>
      </c>
      <c r="BK145" s="197">
        <f>ROUND(I145*H145,2)</f>
        <v>0</v>
      </c>
      <c r="BL145" s="17" t="s">
        <v>146</v>
      </c>
      <c r="BM145" s="196" t="s">
        <v>575</v>
      </c>
    </row>
    <row r="146" s="2" customFormat="1">
      <c r="A146" s="38"/>
      <c r="B146" s="39"/>
      <c r="C146" s="40"/>
      <c r="D146" s="198" t="s">
        <v>149</v>
      </c>
      <c r="E146" s="40"/>
      <c r="F146" s="199" t="s">
        <v>281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72</v>
      </c>
    </row>
    <row r="147" s="10" customFormat="1">
      <c r="A147" s="10"/>
      <c r="B147" s="203"/>
      <c r="C147" s="204"/>
      <c r="D147" s="198" t="s">
        <v>169</v>
      </c>
      <c r="E147" s="205" t="s">
        <v>19</v>
      </c>
      <c r="F147" s="206" t="s">
        <v>576</v>
      </c>
      <c r="G147" s="204"/>
      <c r="H147" s="207">
        <v>480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169</v>
      </c>
      <c r="AU147" s="213" t="s">
        <v>72</v>
      </c>
      <c r="AV147" s="10" t="s">
        <v>81</v>
      </c>
      <c r="AW147" s="10" t="s">
        <v>33</v>
      </c>
      <c r="AX147" s="10" t="s">
        <v>79</v>
      </c>
      <c r="AY147" s="213" t="s">
        <v>147</v>
      </c>
    </row>
    <row r="148" s="2" customFormat="1" ht="16.5" customHeight="1">
      <c r="A148" s="38"/>
      <c r="B148" s="39"/>
      <c r="C148" s="214" t="s">
        <v>284</v>
      </c>
      <c r="D148" s="214" t="s">
        <v>172</v>
      </c>
      <c r="E148" s="215" t="s">
        <v>285</v>
      </c>
      <c r="F148" s="216" t="s">
        <v>286</v>
      </c>
      <c r="G148" s="217" t="s">
        <v>199</v>
      </c>
      <c r="H148" s="218">
        <v>270</v>
      </c>
      <c r="I148" s="219"/>
      <c r="J148" s="220">
        <f>ROUND(I148*H148,2)</f>
        <v>0</v>
      </c>
      <c r="K148" s="216" t="s">
        <v>19</v>
      </c>
      <c r="L148" s="221"/>
      <c r="M148" s="222" t="s">
        <v>19</v>
      </c>
      <c r="N148" s="223" t="s">
        <v>43</v>
      </c>
      <c r="O148" s="84"/>
      <c r="P148" s="194">
        <f>O148*H148</f>
        <v>0</v>
      </c>
      <c r="Q148" s="194">
        <v>0.0011999999999999999</v>
      </c>
      <c r="R148" s="194">
        <f>Q148*H148</f>
        <v>0.32399999999999995</v>
      </c>
      <c r="S148" s="194">
        <v>0</v>
      </c>
      <c r="T148" s="19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6" t="s">
        <v>176</v>
      </c>
      <c r="AT148" s="196" t="s">
        <v>172</v>
      </c>
      <c r="AU148" s="196" t="s">
        <v>72</v>
      </c>
      <c r="AY148" s="17" t="s">
        <v>147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79</v>
      </c>
      <c r="BK148" s="197">
        <f>ROUND(I148*H148,2)</f>
        <v>0</v>
      </c>
      <c r="BL148" s="17" t="s">
        <v>146</v>
      </c>
      <c r="BM148" s="196" t="s">
        <v>577</v>
      </c>
    </row>
    <row r="149" s="2" customFormat="1">
      <c r="A149" s="38"/>
      <c r="B149" s="39"/>
      <c r="C149" s="40"/>
      <c r="D149" s="198" t="s">
        <v>149</v>
      </c>
      <c r="E149" s="40"/>
      <c r="F149" s="199" t="s">
        <v>286</v>
      </c>
      <c r="G149" s="40"/>
      <c r="H149" s="40"/>
      <c r="I149" s="200"/>
      <c r="J149" s="40"/>
      <c r="K149" s="40"/>
      <c r="L149" s="44"/>
      <c r="M149" s="201"/>
      <c r="N149" s="20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72</v>
      </c>
    </row>
    <row r="150" s="2" customFormat="1" ht="16.5" customHeight="1">
      <c r="A150" s="38"/>
      <c r="B150" s="39"/>
      <c r="C150" s="214" t="s">
        <v>288</v>
      </c>
      <c r="D150" s="214" t="s">
        <v>172</v>
      </c>
      <c r="E150" s="215" t="s">
        <v>289</v>
      </c>
      <c r="F150" s="216" t="s">
        <v>290</v>
      </c>
      <c r="G150" s="217" t="s">
        <v>199</v>
      </c>
      <c r="H150" s="218">
        <v>600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43</v>
      </c>
      <c r="O150" s="84"/>
      <c r="P150" s="194">
        <f>O150*H150</f>
        <v>0</v>
      </c>
      <c r="Q150" s="194">
        <v>0.0011999999999999999</v>
      </c>
      <c r="R150" s="194">
        <f>Q150*H150</f>
        <v>0.71999999999999997</v>
      </c>
      <c r="S150" s="194">
        <v>0</v>
      </c>
      <c r="T150" s="19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6" t="s">
        <v>176</v>
      </c>
      <c r="AT150" s="196" t="s">
        <v>172</v>
      </c>
      <c r="AU150" s="196" t="s">
        <v>72</v>
      </c>
      <c r="AY150" s="17" t="s">
        <v>147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79</v>
      </c>
      <c r="BK150" s="197">
        <f>ROUND(I150*H150,2)</f>
        <v>0</v>
      </c>
      <c r="BL150" s="17" t="s">
        <v>146</v>
      </c>
      <c r="BM150" s="196" t="s">
        <v>578</v>
      </c>
    </row>
    <row r="151" s="2" customFormat="1">
      <c r="A151" s="38"/>
      <c r="B151" s="39"/>
      <c r="C151" s="40"/>
      <c r="D151" s="198" t="s">
        <v>149</v>
      </c>
      <c r="E151" s="40"/>
      <c r="F151" s="199" t="s">
        <v>290</v>
      </c>
      <c r="G151" s="40"/>
      <c r="H151" s="40"/>
      <c r="I151" s="200"/>
      <c r="J151" s="40"/>
      <c r="K151" s="40"/>
      <c r="L151" s="44"/>
      <c r="M151" s="201"/>
      <c r="N151" s="20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72</v>
      </c>
    </row>
    <row r="152" s="2" customFormat="1" ht="21.75" customHeight="1">
      <c r="A152" s="38"/>
      <c r="B152" s="39"/>
      <c r="C152" s="214" t="s">
        <v>292</v>
      </c>
      <c r="D152" s="214" t="s">
        <v>172</v>
      </c>
      <c r="E152" s="215" t="s">
        <v>293</v>
      </c>
      <c r="F152" s="216" t="s">
        <v>294</v>
      </c>
      <c r="G152" s="217" t="s">
        <v>199</v>
      </c>
      <c r="H152" s="218">
        <v>270</v>
      </c>
      <c r="I152" s="219"/>
      <c r="J152" s="220">
        <f>ROUND(I152*H152,2)</f>
        <v>0</v>
      </c>
      <c r="K152" s="216" t="s">
        <v>19</v>
      </c>
      <c r="L152" s="221"/>
      <c r="M152" s="222" t="s">
        <v>19</v>
      </c>
      <c r="N152" s="223" t="s">
        <v>43</v>
      </c>
      <c r="O152" s="84"/>
      <c r="P152" s="194">
        <f>O152*H152</f>
        <v>0</v>
      </c>
      <c r="Q152" s="194">
        <v>0.0011999999999999999</v>
      </c>
      <c r="R152" s="194">
        <f>Q152*H152</f>
        <v>0.32399999999999995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176</v>
      </c>
      <c r="AT152" s="196" t="s">
        <v>172</v>
      </c>
      <c r="AU152" s="196" t="s">
        <v>72</v>
      </c>
      <c r="AY152" s="17" t="s">
        <v>147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79</v>
      </c>
      <c r="BK152" s="197">
        <f>ROUND(I152*H152,2)</f>
        <v>0</v>
      </c>
      <c r="BL152" s="17" t="s">
        <v>146</v>
      </c>
      <c r="BM152" s="196" t="s">
        <v>579</v>
      </c>
    </row>
    <row r="153" s="2" customFormat="1">
      <c r="A153" s="38"/>
      <c r="B153" s="39"/>
      <c r="C153" s="40"/>
      <c r="D153" s="198" t="s">
        <v>149</v>
      </c>
      <c r="E153" s="40"/>
      <c r="F153" s="199" t="s">
        <v>294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72</v>
      </c>
    </row>
    <row r="154" s="2" customFormat="1" ht="16.5" customHeight="1">
      <c r="A154" s="38"/>
      <c r="B154" s="39"/>
      <c r="C154" s="214" t="s">
        <v>296</v>
      </c>
      <c r="D154" s="214" t="s">
        <v>172</v>
      </c>
      <c r="E154" s="215" t="s">
        <v>297</v>
      </c>
      <c r="F154" s="216" t="s">
        <v>298</v>
      </c>
      <c r="G154" s="217" t="s">
        <v>199</v>
      </c>
      <c r="H154" s="218">
        <v>265</v>
      </c>
      <c r="I154" s="219"/>
      <c r="J154" s="220">
        <f>ROUND(I154*H154,2)</f>
        <v>0</v>
      </c>
      <c r="K154" s="216" t="s">
        <v>19</v>
      </c>
      <c r="L154" s="221"/>
      <c r="M154" s="222" t="s">
        <v>19</v>
      </c>
      <c r="N154" s="223" t="s">
        <v>43</v>
      </c>
      <c r="O154" s="84"/>
      <c r="P154" s="194">
        <f>O154*H154</f>
        <v>0</v>
      </c>
      <c r="Q154" s="194">
        <v>0.0011999999999999999</v>
      </c>
      <c r="R154" s="194">
        <f>Q154*H154</f>
        <v>0.31799999999999995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176</v>
      </c>
      <c r="AT154" s="196" t="s">
        <v>172</v>
      </c>
      <c r="AU154" s="196" t="s">
        <v>72</v>
      </c>
      <c r="AY154" s="17" t="s">
        <v>147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79</v>
      </c>
      <c r="BK154" s="197">
        <f>ROUND(I154*H154,2)</f>
        <v>0</v>
      </c>
      <c r="BL154" s="17" t="s">
        <v>146</v>
      </c>
      <c r="BM154" s="196" t="s">
        <v>580</v>
      </c>
    </row>
    <row r="155" s="2" customFormat="1">
      <c r="A155" s="38"/>
      <c r="B155" s="39"/>
      <c r="C155" s="40"/>
      <c r="D155" s="198" t="s">
        <v>149</v>
      </c>
      <c r="E155" s="40"/>
      <c r="F155" s="199" t="s">
        <v>298</v>
      </c>
      <c r="G155" s="40"/>
      <c r="H155" s="40"/>
      <c r="I155" s="200"/>
      <c r="J155" s="40"/>
      <c r="K155" s="40"/>
      <c r="L155" s="44"/>
      <c r="M155" s="201"/>
      <c r="N155" s="202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72</v>
      </c>
    </row>
    <row r="156" s="2" customFormat="1" ht="16.5" customHeight="1">
      <c r="A156" s="38"/>
      <c r="B156" s="39"/>
      <c r="C156" s="214" t="s">
        <v>300</v>
      </c>
      <c r="D156" s="214" t="s">
        <v>172</v>
      </c>
      <c r="E156" s="215" t="s">
        <v>301</v>
      </c>
      <c r="F156" s="216" t="s">
        <v>302</v>
      </c>
      <c r="G156" s="217" t="s">
        <v>199</v>
      </c>
      <c r="H156" s="218">
        <v>195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43</v>
      </c>
      <c r="O156" s="84"/>
      <c r="P156" s="194">
        <f>O156*H156</f>
        <v>0</v>
      </c>
      <c r="Q156" s="194">
        <v>0.0011999999999999999</v>
      </c>
      <c r="R156" s="194">
        <f>Q156*H156</f>
        <v>0.23399999999999999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176</v>
      </c>
      <c r="AT156" s="196" t="s">
        <v>172</v>
      </c>
      <c r="AU156" s="196" t="s">
        <v>72</v>
      </c>
      <c r="AY156" s="17" t="s">
        <v>147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79</v>
      </c>
      <c r="BK156" s="197">
        <f>ROUND(I156*H156,2)</f>
        <v>0</v>
      </c>
      <c r="BL156" s="17" t="s">
        <v>146</v>
      </c>
      <c r="BM156" s="196" t="s">
        <v>581</v>
      </c>
    </row>
    <row r="157" s="2" customFormat="1">
      <c r="A157" s="38"/>
      <c r="B157" s="39"/>
      <c r="C157" s="40"/>
      <c r="D157" s="198" t="s">
        <v>149</v>
      </c>
      <c r="E157" s="40"/>
      <c r="F157" s="199" t="s">
        <v>302</v>
      </c>
      <c r="G157" s="40"/>
      <c r="H157" s="40"/>
      <c r="I157" s="200"/>
      <c r="J157" s="40"/>
      <c r="K157" s="40"/>
      <c r="L157" s="44"/>
      <c r="M157" s="201"/>
      <c r="N157" s="20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72</v>
      </c>
    </row>
    <row r="158" s="2" customFormat="1">
      <c r="A158" s="38"/>
      <c r="B158" s="39"/>
      <c r="C158" s="185" t="s">
        <v>304</v>
      </c>
      <c r="D158" s="185" t="s">
        <v>141</v>
      </c>
      <c r="E158" s="186" t="s">
        <v>305</v>
      </c>
      <c r="F158" s="187" t="s">
        <v>306</v>
      </c>
      <c r="G158" s="188" t="s">
        <v>199</v>
      </c>
      <c r="H158" s="189">
        <v>840</v>
      </c>
      <c r="I158" s="190"/>
      <c r="J158" s="191">
        <f>ROUND(I158*H158,2)</f>
        <v>0</v>
      </c>
      <c r="K158" s="187" t="s">
        <v>145</v>
      </c>
      <c r="L158" s="44"/>
      <c r="M158" s="192" t="s">
        <v>19</v>
      </c>
      <c r="N158" s="193" t="s">
        <v>43</v>
      </c>
      <c r="O158" s="84"/>
      <c r="P158" s="194">
        <f>O158*H158</f>
        <v>0</v>
      </c>
      <c r="Q158" s="194">
        <v>5.0000000000000002E-05</v>
      </c>
      <c r="R158" s="194">
        <f>Q158*H158</f>
        <v>0.042000000000000003</v>
      </c>
      <c r="S158" s="194">
        <v>0</v>
      </c>
      <c r="T158" s="19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6" t="s">
        <v>146</v>
      </c>
      <c r="AT158" s="196" t="s">
        <v>141</v>
      </c>
      <c r="AU158" s="196" t="s">
        <v>72</v>
      </c>
      <c r="AY158" s="17" t="s">
        <v>147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79</v>
      </c>
      <c r="BK158" s="197">
        <f>ROUND(I158*H158,2)</f>
        <v>0</v>
      </c>
      <c r="BL158" s="17" t="s">
        <v>146</v>
      </c>
      <c r="BM158" s="196" t="s">
        <v>582</v>
      </c>
    </row>
    <row r="159" s="2" customFormat="1">
      <c r="A159" s="38"/>
      <c r="B159" s="39"/>
      <c r="C159" s="40"/>
      <c r="D159" s="198" t="s">
        <v>149</v>
      </c>
      <c r="E159" s="40"/>
      <c r="F159" s="199" t="s">
        <v>308</v>
      </c>
      <c r="G159" s="40"/>
      <c r="H159" s="40"/>
      <c r="I159" s="200"/>
      <c r="J159" s="40"/>
      <c r="K159" s="40"/>
      <c r="L159" s="44"/>
      <c r="M159" s="201"/>
      <c r="N159" s="20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72</v>
      </c>
    </row>
    <row r="160" s="10" customFormat="1">
      <c r="A160" s="10"/>
      <c r="B160" s="203"/>
      <c r="C160" s="204"/>
      <c r="D160" s="198" t="s">
        <v>169</v>
      </c>
      <c r="E160" s="205" t="s">
        <v>19</v>
      </c>
      <c r="F160" s="206" t="s">
        <v>583</v>
      </c>
      <c r="G160" s="204"/>
      <c r="H160" s="207">
        <v>840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169</v>
      </c>
      <c r="AU160" s="213" t="s">
        <v>72</v>
      </c>
      <c r="AV160" s="10" t="s">
        <v>81</v>
      </c>
      <c r="AW160" s="10" t="s">
        <v>33</v>
      </c>
      <c r="AX160" s="10" t="s">
        <v>79</v>
      </c>
      <c r="AY160" s="213" t="s">
        <v>147</v>
      </c>
    </row>
    <row r="161" s="2" customFormat="1" ht="21.75" customHeight="1">
      <c r="A161" s="38"/>
      <c r="B161" s="39"/>
      <c r="C161" s="185" t="s">
        <v>310</v>
      </c>
      <c r="D161" s="185" t="s">
        <v>141</v>
      </c>
      <c r="E161" s="186" t="s">
        <v>311</v>
      </c>
      <c r="F161" s="187" t="s">
        <v>312</v>
      </c>
      <c r="G161" s="188" t="s">
        <v>199</v>
      </c>
      <c r="H161" s="189">
        <v>1680</v>
      </c>
      <c r="I161" s="190"/>
      <c r="J161" s="191">
        <f>ROUND(I161*H161,2)</f>
        <v>0</v>
      </c>
      <c r="K161" s="187" t="s">
        <v>19</v>
      </c>
      <c r="L161" s="44"/>
      <c r="M161" s="192" t="s">
        <v>19</v>
      </c>
      <c r="N161" s="193" t="s">
        <v>43</v>
      </c>
      <c r="O161" s="84"/>
      <c r="P161" s="194">
        <f>O161*H161</f>
        <v>0</v>
      </c>
      <c r="Q161" s="194">
        <v>0.0025999999999999999</v>
      </c>
      <c r="R161" s="194">
        <f>Q161*H161</f>
        <v>4.3679999999999994</v>
      </c>
      <c r="S161" s="194">
        <v>0</v>
      </c>
      <c r="T161" s="19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6" t="s">
        <v>146</v>
      </c>
      <c r="AT161" s="196" t="s">
        <v>141</v>
      </c>
      <c r="AU161" s="196" t="s">
        <v>72</v>
      </c>
      <c r="AY161" s="17" t="s">
        <v>147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79</v>
      </c>
      <c r="BK161" s="197">
        <f>ROUND(I161*H161,2)</f>
        <v>0</v>
      </c>
      <c r="BL161" s="17" t="s">
        <v>146</v>
      </c>
      <c r="BM161" s="196" t="s">
        <v>584</v>
      </c>
    </row>
    <row r="162" s="2" customFormat="1">
      <c r="A162" s="38"/>
      <c r="B162" s="39"/>
      <c r="C162" s="40"/>
      <c r="D162" s="198" t="s">
        <v>149</v>
      </c>
      <c r="E162" s="40"/>
      <c r="F162" s="199" t="s">
        <v>314</v>
      </c>
      <c r="G162" s="40"/>
      <c r="H162" s="40"/>
      <c r="I162" s="200"/>
      <c r="J162" s="40"/>
      <c r="K162" s="40"/>
      <c r="L162" s="44"/>
      <c r="M162" s="201"/>
      <c r="N162" s="202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72</v>
      </c>
    </row>
    <row r="163" s="10" customFormat="1">
      <c r="A163" s="10"/>
      <c r="B163" s="203"/>
      <c r="C163" s="204"/>
      <c r="D163" s="198" t="s">
        <v>169</v>
      </c>
      <c r="E163" s="205" t="s">
        <v>19</v>
      </c>
      <c r="F163" s="206" t="s">
        <v>585</v>
      </c>
      <c r="G163" s="204"/>
      <c r="H163" s="207">
        <v>1680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169</v>
      </c>
      <c r="AU163" s="213" t="s">
        <v>72</v>
      </c>
      <c r="AV163" s="10" t="s">
        <v>81</v>
      </c>
      <c r="AW163" s="10" t="s">
        <v>33</v>
      </c>
      <c r="AX163" s="10" t="s">
        <v>79</v>
      </c>
      <c r="AY163" s="213" t="s">
        <v>147</v>
      </c>
    </row>
    <row r="164" s="2" customFormat="1">
      <c r="A164" s="38"/>
      <c r="B164" s="39"/>
      <c r="C164" s="185" t="s">
        <v>316</v>
      </c>
      <c r="D164" s="185" t="s">
        <v>141</v>
      </c>
      <c r="E164" s="186" t="s">
        <v>317</v>
      </c>
      <c r="F164" s="187" t="s">
        <v>318</v>
      </c>
      <c r="G164" s="188" t="s">
        <v>199</v>
      </c>
      <c r="H164" s="189">
        <v>840</v>
      </c>
      <c r="I164" s="190"/>
      <c r="J164" s="191">
        <f>ROUND(I164*H164,2)</f>
        <v>0</v>
      </c>
      <c r="K164" s="187" t="s">
        <v>145</v>
      </c>
      <c r="L164" s="44"/>
      <c r="M164" s="192" t="s">
        <v>19</v>
      </c>
      <c r="N164" s="193" t="s">
        <v>43</v>
      </c>
      <c r="O164" s="84"/>
      <c r="P164" s="194">
        <f>O164*H164</f>
        <v>0</v>
      </c>
      <c r="Q164" s="194">
        <v>0.0020799999999999998</v>
      </c>
      <c r="R164" s="194">
        <f>Q164*H164</f>
        <v>1.7471999999999999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146</v>
      </c>
      <c r="AT164" s="196" t="s">
        <v>141</v>
      </c>
      <c r="AU164" s="196" t="s">
        <v>72</v>
      </c>
      <c r="AY164" s="17" t="s">
        <v>147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79</v>
      </c>
      <c r="BK164" s="197">
        <f>ROUND(I164*H164,2)</f>
        <v>0</v>
      </c>
      <c r="BL164" s="17" t="s">
        <v>146</v>
      </c>
      <c r="BM164" s="196" t="s">
        <v>586</v>
      </c>
    </row>
    <row r="165" s="2" customFormat="1">
      <c r="A165" s="38"/>
      <c r="B165" s="39"/>
      <c r="C165" s="40"/>
      <c r="D165" s="198" t="s">
        <v>149</v>
      </c>
      <c r="E165" s="40"/>
      <c r="F165" s="199" t="s">
        <v>320</v>
      </c>
      <c r="G165" s="40"/>
      <c r="H165" s="40"/>
      <c r="I165" s="200"/>
      <c r="J165" s="40"/>
      <c r="K165" s="40"/>
      <c r="L165" s="44"/>
      <c r="M165" s="201"/>
      <c r="N165" s="202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72</v>
      </c>
    </row>
    <row r="166" s="10" customFormat="1">
      <c r="A166" s="10"/>
      <c r="B166" s="203"/>
      <c r="C166" s="204"/>
      <c r="D166" s="198" t="s">
        <v>169</v>
      </c>
      <c r="E166" s="205" t="s">
        <v>19</v>
      </c>
      <c r="F166" s="206" t="s">
        <v>583</v>
      </c>
      <c r="G166" s="204"/>
      <c r="H166" s="207">
        <v>840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169</v>
      </c>
      <c r="AU166" s="213" t="s">
        <v>72</v>
      </c>
      <c r="AV166" s="10" t="s">
        <v>81</v>
      </c>
      <c r="AW166" s="10" t="s">
        <v>33</v>
      </c>
      <c r="AX166" s="10" t="s">
        <v>79</v>
      </c>
      <c r="AY166" s="213" t="s">
        <v>147</v>
      </c>
    </row>
    <row r="167" s="2" customFormat="1" ht="33" customHeight="1">
      <c r="A167" s="38"/>
      <c r="B167" s="39"/>
      <c r="C167" s="185" t="s">
        <v>321</v>
      </c>
      <c r="D167" s="185" t="s">
        <v>141</v>
      </c>
      <c r="E167" s="186" t="s">
        <v>322</v>
      </c>
      <c r="F167" s="187" t="s">
        <v>323</v>
      </c>
      <c r="G167" s="188" t="s">
        <v>324</v>
      </c>
      <c r="H167" s="189">
        <v>39.700000000000003</v>
      </c>
      <c r="I167" s="190"/>
      <c r="J167" s="191">
        <f>ROUND(I167*H167,2)</f>
        <v>0</v>
      </c>
      <c r="K167" s="187" t="s">
        <v>145</v>
      </c>
      <c r="L167" s="44"/>
      <c r="M167" s="192" t="s">
        <v>19</v>
      </c>
      <c r="N167" s="193" t="s">
        <v>43</v>
      </c>
      <c r="O167" s="84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6" t="s">
        <v>146</v>
      </c>
      <c r="AT167" s="196" t="s">
        <v>141</v>
      </c>
      <c r="AU167" s="196" t="s">
        <v>72</v>
      </c>
      <c r="AY167" s="17" t="s">
        <v>147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79</v>
      </c>
      <c r="BK167" s="197">
        <f>ROUND(I167*H167,2)</f>
        <v>0</v>
      </c>
      <c r="BL167" s="17" t="s">
        <v>146</v>
      </c>
      <c r="BM167" s="196" t="s">
        <v>587</v>
      </c>
    </row>
    <row r="168" s="2" customFormat="1">
      <c r="A168" s="38"/>
      <c r="B168" s="39"/>
      <c r="C168" s="40"/>
      <c r="D168" s="198" t="s">
        <v>149</v>
      </c>
      <c r="E168" s="40"/>
      <c r="F168" s="199" t="s">
        <v>326</v>
      </c>
      <c r="G168" s="40"/>
      <c r="H168" s="40"/>
      <c r="I168" s="200"/>
      <c r="J168" s="40"/>
      <c r="K168" s="40"/>
      <c r="L168" s="44"/>
      <c r="M168" s="201"/>
      <c r="N168" s="202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72</v>
      </c>
    </row>
    <row r="169" s="10" customFormat="1">
      <c r="A169" s="10"/>
      <c r="B169" s="203"/>
      <c r="C169" s="204"/>
      <c r="D169" s="198" t="s">
        <v>169</v>
      </c>
      <c r="E169" s="205" t="s">
        <v>19</v>
      </c>
      <c r="F169" s="206" t="s">
        <v>588</v>
      </c>
      <c r="G169" s="204"/>
      <c r="H169" s="207">
        <v>39.700000000000003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169</v>
      </c>
      <c r="AU169" s="213" t="s">
        <v>72</v>
      </c>
      <c r="AV169" s="10" t="s">
        <v>81</v>
      </c>
      <c r="AW169" s="10" t="s">
        <v>33</v>
      </c>
      <c r="AX169" s="10" t="s">
        <v>79</v>
      </c>
      <c r="AY169" s="213" t="s">
        <v>147</v>
      </c>
    </row>
    <row r="170" s="2" customFormat="1" ht="33" customHeight="1">
      <c r="A170" s="38"/>
      <c r="B170" s="39"/>
      <c r="C170" s="185" t="s">
        <v>328</v>
      </c>
      <c r="D170" s="185" t="s">
        <v>141</v>
      </c>
      <c r="E170" s="186" t="s">
        <v>329</v>
      </c>
      <c r="F170" s="187" t="s">
        <v>330</v>
      </c>
      <c r="G170" s="188" t="s">
        <v>324</v>
      </c>
      <c r="H170" s="189">
        <v>1.6000000000000001</v>
      </c>
      <c r="I170" s="190"/>
      <c r="J170" s="191">
        <f>ROUND(I170*H170,2)</f>
        <v>0</v>
      </c>
      <c r="K170" s="187" t="s">
        <v>145</v>
      </c>
      <c r="L170" s="44"/>
      <c r="M170" s="192" t="s">
        <v>19</v>
      </c>
      <c r="N170" s="193" t="s">
        <v>43</v>
      </c>
      <c r="O170" s="84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6" t="s">
        <v>146</v>
      </c>
      <c r="AT170" s="196" t="s">
        <v>141</v>
      </c>
      <c r="AU170" s="196" t="s">
        <v>72</v>
      </c>
      <c r="AY170" s="17" t="s">
        <v>147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79</v>
      </c>
      <c r="BK170" s="197">
        <f>ROUND(I170*H170,2)</f>
        <v>0</v>
      </c>
      <c r="BL170" s="17" t="s">
        <v>146</v>
      </c>
      <c r="BM170" s="196" t="s">
        <v>589</v>
      </c>
    </row>
    <row r="171" s="2" customFormat="1">
      <c r="A171" s="38"/>
      <c r="B171" s="39"/>
      <c r="C171" s="40"/>
      <c r="D171" s="198" t="s">
        <v>149</v>
      </c>
      <c r="E171" s="40"/>
      <c r="F171" s="199" t="s">
        <v>332</v>
      </c>
      <c r="G171" s="40"/>
      <c r="H171" s="40"/>
      <c r="I171" s="200"/>
      <c r="J171" s="40"/>
      <c r="K171" s="40"/>
      <c r="L171" s="44"/>
      <c r="M171" s="201"/>
      <c r="N171" s="20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72</v>
      </c>
    </row>
    <row r="172" s="10" customFormat="1">
      <c r="A172" s="10"/>
      <c r="B172" s="203"/>
      <c r="C172" s="204"/>
      <c r="D172" s="198" t="s">
        <v>169</v>
      </c>
      <c r="E172" s="205" t="s">
        <v>19</v>
      </c>
      <c r="F172" s="206" t="s">
        <v>590</v>
      </c>
      <c r="G172" s="204"/>
      <c r="H172" s="207">
        <v>1.6000000000000001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169</v>
      </c>
      <c r="AU172" s="213" t="s">
        <v>72</v>
      </c>
      <c r="AV172" s="10" t="s">
        <v>81</v>
      </c>
      <c r="AW172" s="10" t="s">
        <v>33</v>
      </c>
      <c r="AX172" s="10" t="s">
        <v>79</v>
      </c>
      <c r="AY172" s="213" t="s">
        <v>147</v>
      </c>
    </row>
    <row r="173" s="2" customFormat="1">
      <c r="A173" s="38"/>
      <c r="B173" s="39"/>
      <c r="C173" s="185" t="s">
        <v>334</v>
      </c>
      <c r="D173" s="185" t="s">
        <v>141</v>
      </c>
      <c r="E173" s="186" t="s">
        <v>335</v>
      </c>
      <c r="F173" s="187" t="s">
        <v>336</v>
      </c>
      <c r="G173" s="188" t="s">
        <v>144</v>
      </c>
      <c r="H173" s="189">
        <v>3107</v>
      </c>
      <c r="I173" s="190"/>
      <c r="J173" s="191">
        <f>ROUND(I173*H173,2)</f>
        <v>0</v>
      </c>
      <c r="K173" s="187" t="s">
        <v>145</v>
      </c>
      <c r="L173" s="44"/>
      <c r="M173" s="192" t="s">
        <v>19</v>
      </c>
      <c r="N173" s="193" t="s">
        <v>43</v>
      </c>
      <c r="O173" s="84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6" t="s">
        <v>146</v>
      </c>
      <c r="AT173" s="196" t="s">
        <v>141</v>
      </c>
      <c r="AU173" s="196" t="s">
        <v>72</v>
      </c>
      <c r="AY173" s="17" t="s">
        <v>147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79</v>
      </c>
      <c r="BK173" s="197">
        <f>ROUND(I173*H173,2)</f>
        <v>0</v>
      </c>
      <c r="BL173" s="17" t="s">
        <v>146</v>
      </c>
      <c r="BM173" s="196" t="s">
        <v>591</v>
      </c>
    </row>
    <row r="174" s="2" customFormat="1">
      <c r="A174" s="38"/>
      <c r="B174" s="39"/>
      <c r="C174" s="40"/>
      <c r="D174" s="198" t="s">
        <v>149</v>
      </c>
      <c r="E174" s="40"/>
      <c r="F174" s="199" t="s">
        <v>338</v>
      </c>
      <c r="G174" s="40"/>
      <c r="H174" s="40"/>
      <c r="I174" s="200"/>
      <c r="J174" s="40"/>
      <c r="K174" s="40"/>
      <c r="L174" s="44"/>
      <c r="M174" s="201"/>
      <c r="N174" s="20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72</v>
      </c>
    </row>
    <row r="175" s="2" customFormat="1" ht="16.5" customHeight="1">
      <c r="A175" s="38"/>
      <c r="B175" s="39"/>
      <c r="C175" s="214" t="s">
        <v>339</v>
      </c>
      <c r="D175" s="214" t="s">
        <v>172</v>
      </c>
      <c r="E175" s="215" t="s">
        <v>340</v>
      </c>
      <c r="F175" s="216" t="s">
        <v>341</v>
      </c>
      <c r="G175" s="217" t="s">
        <v>342</v>
      </c>
      <c r="H175" s="218">
        <v>320.02100000000002</v>
      </c>
      <c r="I175" s="219"/>
      <c r="J175" s="220">
        <f>ROUND(I175*H175,2)</f>
        <v>0</v>
      </c>
      <c r="K175" s="216" t="s">
        <v>19</v>
      </c>
      <c r="L175" s="221"/>
      <c r="M175" s="222" t="s">
        <v>19</v>
      </c>
      <c r="N175" s="223" t="s">
        <v>43</v>
      </c>
      <c r="O175" s="84"/>
      <c r="P175" s="194">
        <f>O175*H175</f>
        <v>0</v>
      </c>
      <c r="Q175" s="194">
        <v>0.20000000000000001</v>
      </c>
      <c r="R175" s="194">
        <f>Q175*H175</f>
        <v>64.004200000000012</v>
      </c>
      <c r="S175" s="194">
        <v>0</v>
      </c>
      <c r="T175" s="19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6" t="s">
        <v>176</v>
      </c>
      <c r="AT175" s="196" t="s">
        <v>172</v>
      </c>
      <c r="AU175" s="196" t="s">
        <v>72</v>
      </c>
      <c r="AY175" s="17" t="s">
        <v>147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79</v>
      </c>
      <c r="BK175" s="197">
        <f>ROUND(I175*H175,2)</f>
        <v>0</v>
      </c>
      <c r="BL175" s="17" t="s">
        <v>146</v>
      </c>
      <c r="BM175" s="196" t="s">
        <v>592</v>
      </c>
    </row>
    <row r="176" s="2" customFormat="1">
      <c r="A176" s="38"/>
      <c r="B176" s="39"/>
      <c r="C176" s="40"/>
      <c r="D176" s="198" t="s">
        <v>149</v>
      </c>
      <c r="E176" s="40"/>
      <c r="F176" s="199" t="s">
        <v>344</v>
      </c>
      <c r="G176" s="40"/>
      <c r="H176" s="40"/>
      <c r="I176" s="200"/>
      <c r="J176" s="40"/>
      <c r="K176" s="40"/>
      <c r="L176" s="44"/>
      <c r="M176" s="201"/>
      <c r="N176" s="202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72</v>
      </c>
    </row>
    <row r="177" s="10" customFormat="1">
      <c r="A177" s="10"/>
      <c r="B177" s="203"/>
      <c r="C177" s="204"/>
      <c r="D177" s="198" t="s">
        <v>169</v>
      </c>
      <c r="E177" s="205" t="s">
        <v>19</v>
      </c>
      <c r="F177" s="206" t="s">
        <v>593</v>
      </c>
      <c r="G177" s="204"/>
      <c r="H177" s="207">
        <v>310.69999999999999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3" t="s">
        <v>169</v>
      </c>
      <c r="AU177" s="213" t="s">
        <v>72</v>
      </c>
      <c r="AV177" s="10" t="s">
        <v>81</v>
      </c>
      <c r="AW177" s="10" t="s">
        <v>33</v>
      </c>
      <c r="AX177" s="10" t="s">
        <v>79</v>
      </c>
      <c r="AY177" s="213" t="s">
        <v>147</v>
      </c>
    </row>
    <row r="178" s="10" customFormat="1">
      <c r="A178" s="10"/>
      <c r="B178" s="203"/>
      <c r="C178" s="204"/>
      <c r="D178" s="198" t="s">
        <v>169</v>
      </c>
      <c r="E178" s="204"/>
      <c r="F178" s="206" t="s">
        <v>594</v>
      </c>
      <c r="G178" s="204"/>
      <c r="H178" s="207">
        <v>320.02100000000002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169</v>
      </c>
      <c r="AU178" s="213" t="s">
        <v>72</v>
      </c>
      <c r="AV178" s="10" t="s">
        <v>81</v>
      </c>
      <c r="AW178" s="10" t="s">
        <v>4</v>
      </c>
      <c r="AX178" s="10" t="s">
        <v>79</v>
      </c>
      <c r="AY178" s="213" t="s">
        <v>147</v>
      </c>
    </row>
    <row r="179" s="2" customFormat="1" ht="16.5" customHeight="1">
      <c r="A179" s="38"/>
      <c r="B179" s="39"/>
      <c r="C179" s="185" t="s">
        <v>347</v>
      </c>
      <c r="D179" s="185" t="s">
        <v>141</v>
      </c>
      <c r="E179" s="186" t="s">
        <v>348</v>
      </c>
      <c r="F179" s="187" t="s">
        <v>349</v>
      </c>
      <c r="G179" s="188" t="s">
        <v>342</v>
      </c>
      <c r="H179" s="189">
        <v>69.700000000000003</v>
      </c>
      <c r="I179" s="190"/>
      <c r="J179" s="191">
        <f>ROUND(I179*H179,2)</f>
        <v>0</v>
      </c>
      <c r="K179" s="187" t="s">
        <v>145</v>
      </c>
      <c r="L179" s="44"/>
      <c r="M179" s="192" t="s">
        <v>19</v>
      </c>
      <c r="N179" s="193" t="s">
        <v>43</v>
      </c>
      <c r="O179" s="84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6" t="s">
        <v>146</v>
      </c>
      <c r="AT179" s="196" t="s">
        <v>141</v>
      </c>
      <c r="AU179" s="196" t="s">
        <v>72</v>
      </c>
      <c r="AY179" s="17" t="s">
        <v>147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79</v>
      </c>
      <c r="BK179" s="197">
        <f>ROUND(I179*H179,2)</f>
        <v>0</v>
      </c>
      <c r="BL179" s="17" t="s">
        <v>146</v>
      </c>
      <c r="BM179" s="196" t="s">
        <v>595</v>
      </c>
    </row>
    <row r="180" s="2" customFormat="1">
      <c r="A180" s="38"/>
      <c r="B180" s="39"/>
      <c r="C180" s="40"/>
      <c r="D180" s="198" t="s">
        <v>149</v>
      </c>
      <c r="E180" s="40"/>
      <c r="F180" s="199" t="s">
        <v>351</v>
      </c>
      <c r="G180" s="40"/>
      <c r="H180" s="40"/>
      <c r="I180" s="200"/>
      <c r="J180" s="40"/>
      <c r="K180" s="40"/>
      <c r="L180" s="44"/>
      <c r="M180" s="201"/>
      <c r="N180" s="202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72</v>
      </c>
    </row>
    <row r="181" s="10" customFormat="1">
      <c r="A181" s="10"/>
      <c r="B181" s="203"/>
      <c r="C181" s="204"/>
      <c r="D181" s="198" t="s">
        <v>169</v>
      </c>
      <c r="E181" s="205" t="s">
        <v>19</v>
      </c>
      <c r="F181" s="206" t="s">
        <v>596</v>
      </c>
      <c r="G181" s="204"/>
      <c r="H181" s="207">
        <v>69.700000000000003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169</v>
      </c>
      <c r="AU181" s="213" t="s">
        <v>72</v>
      </c>
      <c r="AV181" s="10" t="s">
        <v>81</v>
      </c>
      <c r="AW181" s="10" t="s">
        <v>33</v>
      </c>
      <c r="AX181" s="10" t="s">
        <v>79</v>
      </c>
      <c r="AY181" s="213" t="s">
        <v>147</v>
      </c>
    </row>
    <row r="182" s="2" customFormat="1" ht="21.75" customHeight="1">
      <c r="A182" s="38"/>
      <c r="B182" s="39"/>
      <c r="C182" s="185" t="s">
        <v>353</v>
      </c>
      <c r="D182" s="185" t="s">
        <v>141</v>
      </c>
      <c r="E182" s="186" t="s">
        <v>354</v>
      </c>
      <c r="F182" s="187" t="s">
        <v>355</v>
      </c>
      <c r="G182" s="188" t="s">
        <v>342</v>
      </c>
      <c r="H182" s="189">
        <v>69.700000000000003</v>
      </c>
      <c r="I182" s="190"/>
      <c r="J182" s="191">
        <f>ROUND(I182*H182,2)</f>
        <v>0</v>
      </c>
      <c r="K182" s="187" t="s">
        <v>145</v>
      </c>
      <c r="L182" s="44"/>
      <c r="M182" s="192" t="s">
        <v>19</v>
      </c>
      <c r="N182" s="193" t="s">
        <v>43</v>
      </c>
      <c r="O182" s="84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6" t="s">
        <v>146</v>
      </c>
      <c r="AT182" s="196" t="s">
        <v>141</v>
      </c>
      <c r="AU182" s="196" t="s">
        <v>72</v>
      </c>
      <c r="AY182" s="17" t="s">
        <v>147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79</v>
      </c>
      <c r="BK182" s="197">
        <f>ROUND(I182*H182,2)</f>
        <v>0</v>
      </c>
      <c r="BL182" s="17" t="s">
        <v>146</v>
      </c>
      <c r="BM182" s="196" t="s">
        <v>597</v>
      </c>
    </row>
    <row r="183" s="2" customFormat="1">
      <c r="A183" s="38"/>
      <c r="B183" s="39"/>
      <c r="C183" s="40"/>
      <c r="D183" s="198" t="s">
        <v>149</v>
      </c>
      <c r="E183" s="40"/>
      <c r="F183" s="199" t="s">
        <v>357</v>
      </c>
      <c r="G183" s="40"/>
      <c r="H183" s="40"/>
      <c r="I183" s="200"/>
      <c r="J183" s="40"/>
      <c r="K183" s="40"/>
      <c r="L183" s="44"/>
      <c r="M183" s="201"/>
      <c r="N183" s="202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72</v>
      </c>
    </row>
    <row r="184" s="2" customFormat="1">
      <c r="A184" s="38"/>
      <c r="B184" s="39"/>
      <c r="C184" s="185" t="s">
        <v>358</v>
      </c>
      <c r="D184" s="185" t="s">
        <v>141</v>
      </c>
      <c r="E184" s="186" t="s">
        <v>359</v>
      </c>
      <c r="F184" s="187" t="s">
        <v>360</v>
      </c>
      <c r="G184" s="188" t="s">
        <v>342</v>
      </c>
      <c r="H184" s="189">
        <v>278.80000000000001</v>
      </c>
      <c r="I184" s="190"/>
      <c r="J184" s="191">
        <f>ROUND(I184*H184,2)</f>
        <v>0</v>
      </c>
      <c r="K184" s="187" t="s">
        <v>145</v>
      </c>
      <c r="L184" s="44"/>
      <c r="M184" s="192" t="s">
        <v>19</v>
      </c>
      <c r="N184" s="193" t="s">
        <v>43</v>
      </c>
      <c r="O184" s="84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6" t="s">
        <v>146</v>
      </c>
      <c r="AT184" s="196" t="s">
        <v>141</v>
      </c>
      <c r="AU184" s="196" t="s">
        <v>72</v>
      </c>
      <c r="AY184" s="17" t="s">
        <v>147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79</v>
      </c>
      <c r="BK184" s="197">
        <f>ROUND(I184*H184,2)</f>
        <v>0</v>
      </c>
      <c r="BL184" s="17" t="s">
        <v>146</v>
      </c>
      <c r="BM184" s="196" t="s">
        <v>598</v>
      </c>
    </row>
    <row r="185" s="2" customFormat="1">
      <c r="A185" s="38"/>
      <c r="B185" s="39"/>
      <c r="C185" s="40"/>
      <c r="D185" s="198" t="s">
        <v>149</v>
      </c>
      <c r="E185" s="40"/>
      <c r="F185" s="199" t="s">
        <v>362</v>
      </c>
      <c r="G185" s="40"/>
      <c r="H185" s="40"/>
      <c r="I185" s="200"/>
      <c r="J185" s="40"/>
      <c r="K185" s="40"/>
      <c r="L185" s="44"/>
      <c r="M185" s="201"/>
      <c r="N185" s="202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72</v>
      </c>
    </row>
    <row r="186" s="10" customFormat="1">
      <c r="A186" s="10"/>
      <c r="B186" s="203"/>
      <c r="C186" s="204"/>
      <c r="D186" s="198" t="s">
        <v>169</v>
      </c>
      <c r="E186" s="205" t="s">
        <v>19</v>
      </c>
      <c r="F186" s="206" t="s">
        <v>599</v>
      </c>
      <c r="G186" s="204"/>
      <c r="H186" s="207">
        <v>278.80000000000001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169</v>
      </c>
      <c r="AU186" s="213" t="s">
        <v>72</v>
      </c>
      <c r="AV186" s="10" t="s">
        <v>81</v>
      </c>
      <c r="AW186" s="10" t="s">
        <v>33</v>
      </c>
      <c r="AX186" s="10" t="s">
        <v>79</v>
      </c>
      <c r="AY186" s="213" t="s">
        <v>147</v>
      </c>
    </row>
    <row r="187" s="2" customFormat="1" ht="16.5" customHeight="1">
      <c r="A187" s="38"/>
      <c r="B187" s="39"/>
      <c r="C187" s="185" t="s">
        <v>364</v>
      </c>
      <c r="D187" s="185" t="s">
        <v>141</v>
      </c>
      <c r="E187" s="186" t="s">
        <v>365</v>
      </c>
      <c r="F187" s="187" t="s">
        <v>366</v>
      </c>
      <c r="G187" s="188" t="s">
        <v>367</v>
      </c>
      <c r="H187" s="189">
        <v>2018</v>
      </c>
      <c r="I187" s="190"/>
      <c r="J187" s="191">
        <f>ROUND(I187*H187,2)</f>
        <v>0</v>
      </c>
      <c r="K187" s="187" t="s">
        <v>145</v>
      </c>
      <c r="L187" s="44"/>
      <c r="M187" s="192" t="s">
        <v>19</v>
      </c>
      <c r="N187" s="193" t="s">
        <v>43</v>
      </c>
      <c r="O187" s="84"/>
      <c r="P187" s="194">
        <f>O187*H187</f>
        <v>0</v>
      </c>
      <c r="Q187" s="194">
        <v>0.0068199999999999997</v>
      </c>
      <c r="R187" s="194">
        <f>Q187*H187</f>
        <v>13.76276</v>
      </c>
      <c r="S187" s="194">
        <v>0</v>
      </c>
      <c r="T187" s="19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6" t="s">
        <v>146</v>
      </c>
      <c r="AT187" s="196" t="s">
        <v>141</v>
      </c>
      <c r="AU187" s="196" t="s">
        <v>72</v>
      </c>
      <c r="AY187" s="17" t="s">
        <v>147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79</v>
      </c>
      <c r="BK187" s="197">
        <f>ROUND(I187*H187,2)</f>
        <v>0</v>
      </c>
      <c r="BL187" s="17" t="s">
        <v>146</v>
      </c>
      <c r="BM187" s="196" t="s">
        <v>600</v>
      </c>
    </row>
    <row r="188" s="2" customFormat="1">
      <c r="A188" s="38"/>
      <c r="B188" s="39"/>
      <c r="C188" s="40"/>
      <c r="D188" s="198" t="s">
        <v>149</v>
      </c>
      <c r="E188" s="40"/>
      <c r="F188" s="199" t="s">
        <v>369</v>
      </c>
      <c r="G188" s="40"/>
      <c r="H188" s="40"/>
      <c r="I188" s="200"/>
      <c r="J188" s="40"/>
      <c r="K188" s="40"/>
      <c r="L188" s="44"/>
      <c r="M188" s="201"/>
      <c r="N188" s="202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72</v>
      </c>
    </row>
    <row r="189" s="10" customFormat="1">
      <c r="A189" s="10"/>
      <c r="B189" s="203"/>
      <c r="C189" s="204"/>
      <c r="D189" s="198" t="s">
        <v>169</v>
      </c>
      <c r="E189" s="205" t="s">
        <v>19</v>
      </c>
      <c r="F189" s="206" t="s">
        <v>601</v>
      </c>
      <c r="G189" s="204"/>
      <c r="H189" s="207">
        <v>2018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3" t="s">
        <v>169</v>
      </c>
      <c r="AU189" s="213" t="s">
        <v>72</v>
      </c>
      <c r="AV189" s="10" t="s">
        <v>81</v>
      </c>
      <c r="AW189" s="10" t="s">
        <v>33</v>
      </c>
      <c r="AX189" s="10" t="s">
        <v>79</v>
      </c>
      <c r="AY189" s="213" t="s">
        <v>147</v>
      </c>
    </row>
    <row r="190" s="2" customFormat="1" ht="21.75" customHeight="1">
      <c r="A190" s="38"/>
      <c r="B190" s="39"/>
      <c r="C190" s="185" t="s">
        <v>371</v>
      </c>
      <c r="D190" s="185" t="s">
        <v>141</v>
      </c>
      <c r="E190" s="186" t="s">
        <v>372</v>
      </c>
      <c r="F190" s="187" t="s">
        <v>373</v>
      </c>
      <c r="G190" s="188" t="s">
        <v>367</v>
      </c>
      <c r="H190" s="189">
        <v>32</v>
      </c>
      <c r="I190" s="190"/>
      <c r="J190" s="191">
        <f>ROUND(I190*H190,2)</f>
        <v>0</v>
      </c>
      <c r="K190" s="187" t="s">
        <v>145</v>
      </c>
      <c r="L190" s="44"/>
      <c r="M190" s="192" t="s">
        <v>19</v>
      </c>
      <c r="N190" s="193" t="s">
        <v>43</v>
      </c>
      <c r="O190" s="84"/>
      <c r="P190" s="194">
        <f>O190*H190</f>
        <v>0</v>
      </c>
      <c r="Q190" s="194">
        <v>0.07417</v>
      </c>
      <c r="R190" s="194">
        <f>Q190*H190</f>
        <v>2.37344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146</v>
      </c>
      <c r="AT190" s="196" t="s">
        <v>141</v>
      </c>
      <c r="AU190" s="196" t="s">
        <v>72</v>
      </c>
      <c r="AY190" s="17" t="s">
        <v>147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79</v>
      </c>
      <c r="BK190" s="197">
        <f>ROUND(I190*H190,2)</f>
        <v>0</v>
      </c>
      <c r="BL190" s="17" t="s">
        <v>146</v>
      </c>
      <c r="BM190" s="196" t="s">
        <v>602</v>
      </c>
    </row>
    <row r="191" s="2" customFormat="1">
      <c r="A191" s="38"/>
      <c r="B191" s="39"/>
      <c r="C191" s="40"/>
      <c r="D191" s="198" t="s">
        <v>149</v>
      </c>
      <c r="E191" s="40"/>
      <c r="F191" s="199" t="s">
        <v>375</v>
      </c>
      <c r="G191" s="40"/>
      <c r="H191" s="40"/>
      <c r="I191" s="200"/>
      <c r="J191" s="40"/>
      <c r="K191" s="40"/>
      <c r="L191" s="44"/>
      <c r="M191" s="201"/>
      <c r="N191" s="202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72</v>
      </c>
    </row>
    <row r="192" s="10" customFormat="1">
      <c r="A192" s="10"/>
      <c r="B192" s="203"/>
      <c r="C192" s="204"/>
      <c r="D192" s="198" t="s">
        <v>169</v>
      </c>
      <c r="E192" s="205" t="s">
        <v>19</v>
      </c>
      <c r="F192" s="206" t="s">
        <v>376</v>
      </c>
      <c r="G192" s="204"/>
      <c r="H192" s="207">
        <v>32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3" t="s">
        <v>169</v>
      </c>
      <c r="AU192" s="213" t="s">
        <v>72</v>
      </c>
      <c r="AV192" s="10" t="s">
        <v>81</v>
      </c>
      <c r="AW192" s="10" t="s">
        <v>33</v>
      </c>
      <c r="AX192" s="10" t="s">
        <v>79</v>
      </c>
      <c r="AY192" s="213" t="s">
        <v>147</v>
      </c>
    </row>
    <row r="193" s="2" customFormat="1">
      <c r="A193" s="38"/>
      <c r="B193" s="39"/>
      <c r="C193" s="185" t="s">
        <v>377</v>
      </c>
      <c r="D193" s="185" t="s">
        <v>141</v>
      </c>
      <c r="E193" s="186" t="s">
        <v>378</v>
      </c>
      <c r="F193" s="187" t="s">
        <v>379</v>
      </c>
      <c r="G193" s="188" t="s">
        <v>186</v>
      </c>
      <c r="H193" s="189">
        <v>95.097999999999999</v>
      </c>
      <c r="I193" s="190"/>
      <c r="J193" s="191">
        <f>ROUND(I193*H193,2)</f>
        <v>0</v>
      </c>
      <c r="K193" s="187" t="s">
        <v>145</v>
      </c>
      <c r="L193" s="44"/>
      <c r="M193" s="192" t="s">
        <v>19</v>
      </c>
      <c r="N193" s="193" t="s">
        <v>43</v>
      </c>
      <c r="O193" s="84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6" t="s">
        <v>146</v>
      </c>
      <c r="AT193" s="196" t="s">
        <v>141</v>
      </c>
      <c r="AU193" s="196" t="s">
        <v>72</v>
      </c>
      <c r="AY193" s="17" t="s">
        <v>147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79</v>
      </c>
      <c r="BK193" s="197">
        <f>ROUND(I193*H193,2)</f>
        <v>0</v>
      </c>
      <c r="BL193" s="17" t="s">
        <v>146</v>
      </c>
      <c r="BM193" s="196" t="s">
        <v>603</v>
      </c>
    </row>
    <row r="194" s="2" customFormat="1">
      <c r="A194" s="38"/>
      <c r="B194" s="39"/>
      <c r="C194" s="40"/>
      <c r="D194" s="198" t="s">
        <v>149</v>
      </c>
      <c r="E194" s="40"/>
      <c r="F194" s="199" t="s">
        <v>381</v>
      </c>
      <c r="G194" s="40"/>
      <c r="H194" s="40"/>
      <c r="I194" s="200"/>
      <c r="J194" s="40"/>
      <c r="K194" s="40"/>
      <c r="L194" s="44"/>
      <c r="M194" s="224"/>
      <c r="N194" s="225"/>
      <c r="O194" s="226"/>
      <c r="P194" s="226"/>
      <c r="Q194" s="226"/>
      <c r="R194" s="226"/>
      <c r="S194" s="226"/>
      <c r="T194" s="227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72</v>
      </c>
    </row>
    <row r="195" s="2" customFormat="1" ht="6.96" customHeight="1">
      <c r="A195" s="38"/>
      <c r="B195" s="59"/>
      <c r="C195" s="60"/>
      <c r="D195" s="60"/>
      <c r="E195" s="60"/>
      <c r="F195" s="60"/>
      <c r="G195" s="60"/>
      <c r="H195" s="60"/>
      <c r="I195" s="60"/>
      <c r="J195" s="60"/>
      <c r="K195" s="60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fif6RlNreYrWMeBZRSmtLSZ6xAr9vvlDxpNeKZ8HkuPfXhdJLt+tE+cLisU6rvGtZ9KJzyu9F0F+yRX6l3jtcQ==" hashValue="SIQBh4A1ahZKFEUyUa0NTtt49BFMSS46eOCmUF3KNBMgDlHftWBce/HulCium1c1DCn8sMBBqLU/n7vo5vEJeA==" algorithmName="SHA-512" password="CC35"/>
  <autoFilter ref="C78:K1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537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604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537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SO-31 - TE09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537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SO-31 - TE09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0.016800000000000002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605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606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840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0.016800000000000002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607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608</v>
      </c>
      <c r="G91" s="204"/>
      <c r="H91" s="207">
        <v>840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25638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609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610</v>
      </c>
      <c r="G94" s="204"/>
      <c r="H94" s="207">
        <v>25638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62.140000000000001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611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612</v>
      </c>
      <c r="G97" s="204"/>
      <c r="H97" s="207">
        <v>62.140000000000001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348.5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613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614</v>
      </c>
      <c r="G100" s="204"/>
      <c r="H100" s="207">
        <v>348.5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348.5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615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1394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616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617</v>
      </c>
      <c r="G105" s="204"/>
      <c r="H105" s="207">
        <v>1394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d8F1R5tgveZlYU1jPK3x5J5rPxM3IGyE1z9qC+F5h9uaWQFhMxY1N+p4++urxP7o5e29WZ7uUdXkPQgQsZf8ug==" hashValue="6gPgnzOH9j56WDbLhdn0wshK+ATmxG73u2mXO+hIpmEQerSj+k77z0cc9N2Q72bG7g4ZjgCzeQBxZN+vnFvqS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537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618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537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SO-32 - TE09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537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SO-32 - TE09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0.016800000000000002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619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606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840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0.016800000000000002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620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608</v>
      </c>
      <c r="G91" s="204"/>
      <c r="H91" s="207">
        <v>840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17092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621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622</v>
      </c>
      <c r="G94" s="204"/>
      <c r="H94" s="207">
        <v>17092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62.140000000000001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623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612</v>
      </c>
      <c r="G97" s="204"/>
      <c r="H97" s="207">
        <v>62.140000000000001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209.09999999999999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624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625</v>
      </c>
      <c r="G100" s="204"/>
      <c r="H100" s="207">
        <v>209.09999999999999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209.09999999999999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626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836.39999999999998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627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628</v>
      </c>
      <c r="G105" s="204"/>
      <c r="H105" s="207">
        <v>836.39999999999998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S0oSVDrTXA+Or12OMo0VGmCV63myIg1eFLL0DqwBwAQjQxhH72ZfGdn37CUtJdw9dwpA/TWEk5Z+oj4L+6mMQA==" hashValue="kTQ+cdW25zYG+ekXdKlmMepVKLMZIhYmu3yHODTNXkEAKo72k7Hg0pnJYw+4wqdCfDr4c78jiyImJcnXmQ52R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537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629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ROUND((SUM(BE85:BE108)),  2)</f>
        <v>0</v>
      </c>
      <c r="G35" s="38"/>
      <c r="H35" s="38"/>
      <c r="I35" s="157">
        <v>0.20999999999999999</v>
      </c>
      <c r="J35" s="156">
        <f>ROUND(((SUM(BE85:BE108))*I35),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ROUND((SUM(BF85:BF108)),  2)</f>
        <v>0</v>
      </c>
      <c r="G36" s="38"/>
      <c r="H36" s="38"/>
      <c r="I36" s="157">
        <v>0.14999999999999999</v>
      </c>
      <c r="J36" s="156">
        <f>ROUND(((SUM(BF85:BF108))*I36),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537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SO-33 - TE09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537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SO-33 - TE09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SUM(P86:P108)</f>
        <v>0</v>
      </c>
      <c r="Q85" s="96"/>
      <c r="R85" s="182">
        <f>SUM(R86:R108)</f>
        <v>0.016800000000000002</v>
      </c>
      <c r="S85" s="96"/>
      <c r="T85" s="183">
        <f>SUM(T86:T108)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SUM(BK86:BK108)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630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606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840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0.016800000000000002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631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608</v>
      </c>
      <c r="G91" s="204"/>
      <c r="H91" s="207">
        <v>840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17092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632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622</v>
      </c>
      <c r="G94" s="204"/>
      <c r="H94" s="207">
        <v>17092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62.140000000000001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633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612</v>
      </c>
      <c r="G97" s="204"/>
      <c r="H97" s="207">
        <v>62.140000000000001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69.700000000000003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634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635</v>
      </c>
      <c r="G100" s="204"/>
      <c r="H100" s="207">
        <v>69.700000000000003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69.700000000000003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636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278.80000000000001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637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599</v>
      </c>
      <c r="G105" s="204"/>
      <c r="H105" s="207">
        <v>278.80000000000001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>
      <c r="A106" s="38"/>
      <c r="B106" s="39"/>
      <c r="C106" s="185" t="s">
        <v>176</v>
      </c>
      <c r="D106" s="185" t="s">
        <v>141</v>
      </c>
      <c r="E106" s="186" t="s">
        <v>427</v>
      </c>
      <c r="F106" s="187" t="s">
        <v>428</v>
      </c>
      <c r="G106" s="188" t="s">
        <v>199</v>
      </c>
      <c r="H106" s="189">
        <v>420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638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430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639</v>
      </c>
      <c r="G108" s="204"/>
      <c r="H108" s="207">
        <v>420</v>
      </c>
      <c r="I108" s="208"/>
      <c r="J108" s="204"/>
      <c r="K108" s="204"/>
      <c r="L108" s="209"/>
      <c r="M108" s="228"/>
      <c r="N108" s="229"/>
      <c r="O108" s="229"/>
      <c r="P108" s="229"/>
      <c r="Q108" s="229"/>
      <c r="R108" s="229"/>
      <c r="S108" s="229"/>
      <c r="T108" s="23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xX2K/Jb+KAeYeO4pApOuQ200aUil5qIpCh1b7OatormANc780+A8ik/skXyjUsk/oYBimBeOzsjZ9Mlp0kfe3A==" hashValue="Ojaosb+67BHIEVsjTuSF6AJChiiZ4rEOT7Ho8llPJPnAYxGU7si7B/BYEAyAg8CkL0XikHzMV0Vx4kIE3pNAlg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122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640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4. 11. 2020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641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642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ROUND(J82,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ROUND((SUM(BE82:BE103)),  2)</f>
        <v>0</v>
      </c>
      <c r="G33" s="38"/>
      <c r="H33" s="38"/>
      <c r="I33" s="157">
        <v>0.20999999999999999</v>
      </c>
      <c r="J33" s="156">
        <f>ROUND(((SUM(BE82:BE103))*I33),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ROUND((SUM(BF82:BF103)),  2)</f>
        <v>0</v>
      </c>
      <c r="G34" s="38"/>
      <c r="H34" s="38"/>
      <c r="I34" s="157">
        <v>0.14999999999999999</v>
      </c>
      <c r="J34" s="156">
        <f>ROUND(((SUM(BF82:BF103))*I34),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ROUND((SUM(BG82:BG103)),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ROUND((SUM(BH82:BH103)),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ROUND((SUM(BI82:BI103)),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Větrolamy TE07, TE08 a TE09 v k.ú. Prosiměřice – projektová dokumentace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SO-1, SO-2, SO-3 -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Prosiměřice</v>
      </c>
      <c r="G52" s="40"/>
      <c r="H52" s="40"/>
      <c r="I52" s="32" t="s">
        <v>23</v>
      </c>
      <c r="J52" s="72" t="str">
        <f>IF(J12="","",J12)</f>
        <v>4. 11. 2020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 SPÚ, KPÚ JMK, Pobočka Znojmo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Daniel Doubrava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125</v>
      </c>
      <c r="D57" s="171"/>
      <c r="E57" s="171"/>
      <c r="F57" s="171"/>
      <c r="G57" s="171"/>
      <c r="H57" s="171"/>
      <c r="I57" s="171"/>
      <c r="J57" s="172" t="s">
        <v>126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127</v>
      </c>
    </row>
    <row r="60" s="11" customFormat="1" ht="24.96" customHeight="1">
      <c r="A60" s="11"/>
      <c r="B60" s="231"/>
      <c r="C60" s="232"/>
      <c r="D60" s="233" t="s">
        <v>643</v>
      </c>
      <c r="E60" s="234"/>
      <c r="F60" s="234"/>
      <c r="G60" s="234"/>
      <c r="H60" s="234"/>
      <c r="I60" s="234"/>
      <c r="J60" s="235">
        <f>J83</f>
        <v>0</v>
      </c>
      <c r="K60" s="232"/>
      <c r="L60" s="236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37"/>
      <c r="C61" s="125"/>
      <c r="D61" s="238" t="s">
        <v>644</v>
      </c>
      <c r="E61" s="239"/>
      <c r="F61" s="239"/>
      <c r="G61" s="239"/>
      <c r="H61" s="239"/>
      <c r="I61" s="239"/>
      <c r="J61" s="240">
        <f>J84</f>
        <v>0</v>
      </c>
      <c r="K61" s="125"/>
      <c r="L61" s="24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37"/>
      <c r="C62" s="125"/>
      <c r="D62" s="238" t="s">
        <v>645</v>
      </c>
      <c r="E62" s="239"/>
      <c r="F62" s="239"/>
      <c r="G62" s="239"/>
      <c r="H62" s="239"/>
      <c r="I62" s="239"/>
      <c r="J62" s="240">
        <f>J85</f>
        <v>0</v>
      </c>
      <c r="K62" s="125"/>
      <c r="L62" s="24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128</v>
      </c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9" t="str">
        <f>E7</f>
        <v>Větrolamy TE07, TE08 a TE09 v k.ú. Prosiměřice – projektová dokumentace</v>
      </c>
      <c r="F72" s="32"/>
      <c r="G72" s="32"/>
      <c r="H72" s="32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122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SO-1, SO-2, SO-3 - Vedlejší rozpočtové náklady</v>
      </c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Prosiměřice</v>
      </c>
      <c r="G76" s="40"/>
      <c r="H76" s="40"/>
      <c r="I76" s="32" t="s">
        <v>23</v>
      </c>
      <c r="J76" s="72" t="str">
        <f>IF(J12="","",J12)</f>
        <v>4. 11. 2020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ČR SPÚ, KPÚ JMK, Pobočka Znojmo</v>
      </c>
      <c r="G78" s="40"/>
      <c r="H78" s="40"/>
      <c r="I78" s="32" t="s">
        <v>31</v>
      </c>
      <c r="J78" s="36" t="str">
        <f>E21</f>
        <v>AGROPROJEKT PSO s.r.o.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Daniel Doubrava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9" customFormat="1" ht="29.28" customHeight="1">
      <c r="A81" s="174"/>
      <c r="B81" s="175"/>
      <c r="C81" s="176" t="s">
        <v>129</v>
      </c>
      <c r="D81" s="177" t="s">
        <v>57</v>
      </c>
      <c r="E81" s="177" t="s">
        <v>53</v>
      </c>
      <c r="F81" s="177" t="s">
        <v>54</v>
      </c>
      <c r="G81" s="177" t="s">
        <v>130</v>
      </c>
      <c r="H81" s="177" t="s">
        <v>131</v>
      </c>
      <c r="I81" s="177" t="s">
        <v>132</v>
      </c>
      <c r="J81" s="177" t="s">
        <v>126</v>
      </c>
      <c r="K81" s="178" t="s">
        <v>133</v>
      </c>
      <c r="L81" s="179"/>
      <c r="M81" s="92" t="s">
        <v>19</v>
      </c>
      <c r="N81" s="93" t="s">
        <v>42</v>
      </c>
      <c r="O81" s="93" t="s">
        <v>134</v>
      </c>
      <c r="P81" s="93" t="s">
        <v>135</v>
      </c>
      <c r="Q81" s="93" t="s">
        <v>136</v>
      </c>
      <c r="R81" s="93" t="s">
        <v>137</v>
      </c>
      <c r="S81" s="93" t="s">
        <v>138</v>
      </c>
      <c r="T81" s="94" t="s">
        <v>139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38"/>
      <c r="B82" s="39"/>
      <c r="C82" s="99" t="s">
        <v>140</v>
      </c>
      <c r="D82" s="40"/>
      <c r="E82" s="40"/>
      <c r="F82" s="40"/>
      <c r="G82" s="40"/>
      <c r="H82" s="40"/>
      <c r="I82" s="40"/>
      <c r="J82" s="180">
        <f>BK82</f>
        <v>0</v>
      </c>
      <c r="K82" s="40"/>
      <c r="L82" s="44"/>
      <c r="M82" s="95"/>
      <c r="N82" s="181"/>
      <c r="O82" s="96"/>
      <c r="P82" s="182">
        <f>P83</f>
        <v>0</v>
      </c>
      <c r="Q82" s="96"/>
      <c r="R82" s="182">
        <f>R83</f>
        <v>0</v>
      </c>
      <c r="S82" s="96"/>
      <c r="T82" s="183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127</v>
      </c>
      <c r="BK82" s="184">
        <f>BK83</f>
        <v>0</v>
      </c>
    </row>
    <row r="83" s="13" customFormat="1" ht="25.92" customHeight="1">
      <c r="A83" s="13"/>
      <c r="B83" s="242"/>
      <c r="C83" s="243"/>
      <c r="D83" s="244" t="s">
        <v>71</v>
      </c>
      <c r="E83" s="245" t="s">
        <v>646</v>
      </c>
      <c r="F83" s="245" t="s">
        <v>647</v>
      </c>
      <c r="G83" s="243"/>
      <c r="H83" s="243"/>
      <c r="I83" s="246"/>
      <c r="J83" s="247">
        <f>BK83</f>
        <v>0</v>
      </c>
      <c r="K83" s="243"/>
      <c r="L83" s="248"/>
      <c r="M83" s="249"/>
      <c r="N83" s="250"/>
      <c r="O83" s="250"/>
      <c r="P83" s="251">
        <f>P84</f>
        <v>0</v>
      </c>
      <c r="Q83" s="250"/>
      <c r="R83" s="251">
        <f>R84</f>
        <v>0</v>
      </c>
      <c r="S83" s="250"/>
      <c r="T83" s="252">
        <f>T84</f>
        <v>0</v>
      </c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R83" s="253" t="s">
        <v>164</v>
      </c>
      <c r="AT83" s="254" t="s">
        <v>71</v>
      </c>
      <c r="AU83" s="254" t="s">
        <v>72</v>
      </c>
      <c r="AY83" s="253" t="s">
        <v>147</v>
      </c>
      <c r="BK83" s="255">
        <f>BK84</f>
        <v>0</v>
      </c>
    </row>
    <row r="84" s="13" customFormat="1" ht="22.8" customHeight="1">
      <c r="A84" s="13"/>
      <c r="B84" s="242"/>
      <c r="C84" s="243"/>
      <c r="D84" s="244" t="s">
        <v>71</v>
      </c>
      <c r="E84" s="256" t="s">
        <v>648</v>
      </c>
      <c r="F84" s="256" t="s">
        <v>649</v>
      </c>
      <c r="G84" s="243"/>
      <c r="H84" s="243"/>
      <c r="I84" s="246"/>
      <c r="J84" s="257">
        <f>BK84</f>
        <v>0</v>
      </c>
      <c r="K84" s="243"/>
      <c r="L84" s="248"/>
      <c r="M84" s="249"/>
      <c r="N84" s="250"/>
      <c r="O84" s="250"/>
      <c r="P84" s="251">
        <f>P85</f>
        <v>0</v>
      </c>
      <c r="Q84" s="250"/>
      <c r="R84" s="251">
        <f>R85</f>
        <v>0</v>
      </c>
      <c r="S84" s="250"/>
      <c r="T84" s="252">
        <f>T85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253" t="s">
        <v>164</v>
      </c>
      <c r="AT84" s="254" t="s">
        <v>71</v>
      </c>
      <c r="AU84" s="254" t="s">
        <v>79</v>
      </c>
      <c r="AY84" s="253" t="s">
        <v>147</v>
      </c>
      <c r="BK84" s="255">
        <f>BK85</f>
        <v>0</v>
      </c>
    </row>
    <row r="85" s="13" customFormat="1" ht="20.88" customHeight="1">
      <c r="A85" s="13"/>
      <c r="B85" s="242"/>
      <c r="C85" s="243"/>
      <c r="D85" s="244" t="s">
        <v>71</v>
      </c>
      <c r="E85" s="256" t="s">
        <v>650</v>
      </c>
      <c r="F85" s="256" t="s">
        <v>651</v>
      </c>
      <c r="G85" s="243"/>
      <c r="H85" s="243"/>
      <c r="I85" s="246"/>
      <c r="J85" s="257">
        <f>BK85</f>
        <v>0</v>
      </c>
      <c r="K85" s="243"/>
      <c r="L85" s="248"/>
      <c r="M85" s="249"/>
      <c r="N85" s="250"/>
      <c r="O85" s="250"/>
      <c r="P85" s="251">
        <f>SUM(P86:P103)</f>
        <v>0</v>
      </c>
      <c r="Q85" s="250"/>
      <c r="R85" s="251">
        <f>SUM(R86:R103)</f>
        <v>0</v>
      </c>
      <c r="S85" s="250"/>
      <c r="T85" s="252">
        <f>SUM(T86:T103)</f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253" t="s">
        <v>164</v>
      </c>
      <c r="AT85" s="254" t="s">
        <v>71</v>
      </c>
      <c r="AU85" s="254" t="s">
        <v>81</v>
      </c>
      <c r="AY85" s="253" t="s">
        <v>147</v>
      </c>
      <c r="BK85" s="255">
        <f>SUM(BK86:BK103)</f>
        <v>0</v>
      </c>
    </row>
    <row r="86" s="2" customFormat="1" ht="16.5" customHeight="1">
      <c r="A86" s="38"/>
      <c r="B86" s="39"/>
      <c r="C86" s="185" t="s">
        <v>79</v>
      </c>
      <c r="D86" s="185" t="s">
        <v>141</v>
      </c>
      <c r="E86" s="186" t="s">
        <v>652</v>
      </c>
      <c r="F86" s="187" t="s">
        <v>653</v>
      </c>
      <c r="G86" s="188" t="s">
        <v>654</v>
      </c>
      <c r="H86" s="189">
        <v>2</v>
      </c>
      <c r="I86" s="190"/>
      <c r="J86" s="191">
        <f>ROUND(I86*H86,2)</f>
        <v>0</v>
      </c>
      <c r="K86" s="187" t="s">
        <v>19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655</v>
      </c>
      <c r="AT86" s="196" t="s">
        <v>141</v>
      </c>
      <c r="AU86" s="196" t="s">
        <v>155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655</v>
      </c>
      <c r="BM86" s="196" t="s">
        <v>656</v>
      </c>
    </row>
    <row r="87" s="2" customFormat="1">
      <c r="A87" s="38"/>
      <c r="B87" s="39"/>
      <c r="C87" s="40"/>
      <c r="D87" s="198" t="s">
        <v>149</v>
      </c>
      <c r="E87" s="40"/>
      <c r="F87" s="199" t="s">
        <v>653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155</v>
      </c>
    </row>
    <row r="88" s="2" customFormat="1">
      <c r="A88" s="38"/>
      <c r="B88" s="39"/>
      <c r="C88" s="40"/>
      <c r="D88" s="198" t="s">
        <v>657</v>
      </c>
      <c r="E88" s="40"/>
      <c r="F88" s="258" t="s">
        <v>658</v>
      </c>
      <c r="G88" s="40"/>
      <c r="H88" s="40"/>
      <c r="I88" s="200"/>
      <c r="J88" s="40"/>
      <c r="K88" s="40"/>
      <c r="L88" s="44"/>
      <c r="M88" s="201"/>
      <c r="N88" s="20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657</v>
      </c>
      <c r="AU88" s="17" t="s">
        <v>155</v>
      </c>
    </row>
    <row r="89" s="10" customFormat="1">
      <c r="A89" s="10"/>
      <c r="B89" s="203"/>
      <c r="C89" s="204"/>
      <c r="D89" s="198" t="s">
        <v>169</v>
      </c>
      <c r="E89" s="205" t="s">
        <v>19</v>
      </c>
      <c r="F89" s="206" t="s">
        <v>659</v>
      </c>
      <c r="G89" s="204"/>
      <c r="H89" s="207">
        <v>2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169</v>
      </c>
      <c r="AU89" s="213" t="s">
        <v>155</v>
      </c>
      <c r="AV89" s="10" t="s">
        <v>81</v>
      </c>
      <c r="AW89" s="10" t="s">
        <v>33</v>
      </c>
      <c r="AX89" s="10" t="s">
        <v>72</v>
      </c>
      <c r="AY89" s="213" t="s">
        <v>147</v>
      </c>
    </row>
    <row r="90" s="14" customFormat="1">
      <c r="A90" s="14"/>
      <c r="B90" s="259"/>
      <c r="C90" s="260"/>
      <c r="D90" s="198" t="s">
        <v>169</v>
      </c>
      <c r="E90" s="261" t="s">
        <v>19</v>
      </c>
      <c r="F90" s="262" t="s">
        <v>660</v>
      </c>
      <c r="G90" s="260"/>
      <c r="H90" s="263">
        <v>2</v>
      </c>
      <c r="I90" s="264"/>
      <c r="J90" s="260"/>
      <c r="K90" s="260"/>
      <c r="L90" s="265"/>
      <c r="M90" s="266"/>
      <c r="N90" s="267"/>
      <c r="O90" s="267"/>
      <c r="P90" s="267"/>
      <c r="Q90" s="267"/>
      <c r="R90" s="267"/>
      <c r="S90" s="267"/>
      <c r="T90" s="26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9" t="s">
        <v>169</v>
      </c>
      <c r="AU90" s="269" t="s">
        <v>155</v>
      </c>
      <c r="AV90" s="14" t="s">
        <v>146</v>
      </c>
      <c r="AW90" s="14" t="s">
        <v>33</v>
      </c>
      <c r="AX90" s="14" t="s">
        <v>79</v>
      </c>
      <c r="AY90" s="269" t="s">
        <v>147</v>
      </c>
    </row>
    <row r="91" s="2" customFormat="1" ht="16.5" customHeight="1">
      <c r="A91" s="38"/>
      <c r="B91" s="39"/>
      <c r="C91" s="185" t="s">
        <v>81</v>
      </c>
      <c r="D91" s="185" t="s">
        <v>141</v>
      </c>
      <c r="E91" s="186" t="s">
        <v>661</v>
      </c>
      <c r="F91" s="187" t="s">
        <v>662</v>
      </c>
      <c r="G91" s="188" t="s">
        <v>654</v>
      </c>
      <c r="H91" s="189">
        <v>3</v>
      </c>
      <c r="I91" s="190"/>
      <c r="J91" s="191">
        <f>ROUND(I91*H91,2)</f>
        <v>0</v>
      </c>
      <c r="K91" s="187" t="s">
        <v>19</v>
      </c>
      <c r="L91" s="44"/>
      <c r="M91" s="192" t="s">
        <v>19</v>
      </c>
      <c r="N91" s="193" t="s">
        <v>43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655</v>
      </c>
      <c r="AT91" s="196" t="s">
        <v>141</v>
      </c>
      <c r="AU91" s="196" t="s">
        <v>155</v>
      </c>
      <c r="AY91" s="17" t="s">
        <v>147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79</v>
      </c>
      <c r="BK91" s="197">
        <f>ROUND(I91*H91,2)</f>
        <v>0</v>
      </c>
      <c r="BL91" s="17" t="s">
        <v>655</v>
      </c>
      <c r="BM91" s="196" t="s">
        <v>663</v>
      </c>
    </row>
    <row r="92" s="2" customFormat="1">
      <c r="A92" s="38"/>
      <c r="B92" s="39"/>
      <c r="C92" s="40"/>
      <c r="D92" s="198" t="s">
        <v>149</v>
      </c>
      <c r="E92" s="40"/>
      <c r="F92" s="199" t="s">
        <v>662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155</v>
      </c>
    </row>
    <row r="93" s="2" customFormat="1">
      <c r="A93" s="38"/>
      <c r="B93" s="39"/>
      <c r="C93" s="40"/>
      <c r="D93" s="198" t="s">
        <v>657</v>
      </c>
      <c r="E93" s="40"/>
      <c r="F93" s="258" t="s">
        <v>664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657</v>
      </c>
      <c r="AU93" s="17" t="s">
        <v>155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665</v>
      </c>
      <c r="G94" s="204"/>
      <c r="H94" s="207">
        <v>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155</v>
      </c>
      <c r="AV94" s="10" t="s">
        <v>81</v>
      </c>
      <c r="AW94" s="10" t="s">
        <v>33</v>
      </c>
      <c r="AX94" s="10" t="s">
        <v>72</v>
      </c>
      <c r="AY94" s="213" t="s">
        <v>147</v>
      </c>
    </row>
    <row r="95" s="10" customFormat="1">
      <c r="A95" s="10"/>
      <c r="B95" s="203"/>
      <c r="C95" s="204"/>
      <c r="D95" s="198" t="s">
        <v>169</v>
      </c>
      <c r="E95" s="205" t="s">
        <v>19</v>
      </c>
      <c r="F95" s="206" t="s">
        <v>666</v>
      </c>
      <c r="G95" s="204"/>
      <c r="H95" s="207">
        <v>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169</v>
      </c>
      <c r="AU95" s="213" t="s">
        <v>155</v>
      </c>
      <c r="AV95" s="10" t="s">
        <v>81</v>
      </c>
      <c r="AW95" s="10" t="s">
        <v>33</v>
      </c>
      <c r="AX95" s="10" t="s">
        <v>72</v>
      </c>
      <c r="AY95" s="213" t="s">
        <v>147</v>
      </c>
    </row>
    <row r="96" s="10" customFormat="1">
      <c r="A96" s="10"/>
      <c r="B96" s="203"/>
      <c r="C96" s="204"/>
      <c r="D96" s="198" t="s">
        <v>169</v>
      </c>
      <c r="E96" s="205" t="s">
        <v>19</v>
      </c>
      <c r="F96" s="206" t="s">
        <v>667</v>
      </c>
      <c r="G96" s="204"/>
      <c r="H96" s="207">
        <v>1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169</v>
      </c>
      <c r="AU96" s="213" t="s">
        <v>155</v>
      </c>
      <c r="AV96" s="10" t="s">
        <v>81</v>
      </c>
      <c r="AW96" s="10" t="s">
        <v>33</v>
      </c>
      <c r="AX96" s="10" t="s">
        <v>72</v>
      </c>
      <c r="AY96" s="213" t="s">
        <v>147</v>
      </c>
    </row>
    <row r="97" s="14" customFormat="1">
      <c r="A97" s="14"/>
      <c r="B97" s="259"/>
      <c r="C97" s="260"/>
      <c r="D97" s="198" t="s">
        <v>169</v>
      </c>
      <c r="E97" s="261" t="s">
        <v>19</v>
      </c>
      <c r="F97" s="262" t="s">
        <v>660</v>
      </c>
      <c r="G97" s="260"/>
      <c r="H97" s="263">
        <v>3</v>
      </c>
      <c r="I97" s="264"/>
      <c r="J97" s="260"/>
      <c r="K97" s="260"/>
      <c r="L97" s="265"/>
      <c r="M97" s="266"/>
      <c r="N97" s="267"/>
      <c r="O97" s="267"/>
      <c r="P97" s="267"/>
      <c r="Q97" s="267"/>
      <c r="R97" s="267"/>
      <c r="S97" s="267"/>
      <c r="T97" s="26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9" t="s">
        <v>169</v>
      </c>
      <c r="AU97" s="269" t="s">
        <v>155</v>
      </c>
      <c r="AV97" s="14" t="s">
        <v>146</v>
      </c>
      <c r="AW97" s="14" t="s">
        <v>33</v>
      </c>
      <c r="AX97" s="14" t="s">
        <v>79</v>
      </c>
      <c r="AY97" s="269" t="s">
        <v>147</v>
      </c>
    </row>
    <row r="98" s="2" customFormat="1" ht="16.5" customHeight="1">
      <c r="A98" s="38"/>
      <c r="B98" s="39"/>
      <c r="C98" s="185" t="s">
        <v>155</v>
      </c>
      <c r="D98" s="185" t="s">
        <v>141</v>
      </c>
      <c r="E98" s="186" t="s">
        <v>668</v>
      </c>
      <c r="F98" s="187" t="s">
        <v>669</v>
      </c>
      <c r="G98" s="188" t="s">
        <v>654</v>
      </c>
      <c r="H98" s="189">
        <v>3</v>
      </c>
      <c r="I98" s="190"/>
      <c r="J98" s="191">
        <f>ROUND(I98*H98,2)</f>
        <v>0</v>
      </c>
      <c r="K98" s="187" t="s">
        <v>19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655</v>
      </c>
      <c r="AT98" s="196" t="s">
        <v>141</v>
      </c>
      <c r="AU98" s="196" t="s">
        <v>155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655</v>
      </c>
      <c r="BM98" s="196" t="s">
        <v>670</v>
      </c>
    </row>
    <row r="99" s="2" customFormat="1">
      <c r="A99" s="38"/>
      <c r="B99" s="39"/>
      <c r="C99" s="40"/>
      <c r="D99" s="198" t="s">
        <v>149</v>
      </c>
      <c r="E99" s="40"/>
      <c r="F99" s="199" t="s">
        <v>669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155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671</v>
      </c>
      <c r="G100" s="204"/>
      <c r="H100" s="207">
        <v>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155</v>
      </c>
      <c r="AV100" s="10" t="s">
        <v>81</v>
      </c>
      <c r="AW100" s="10" t="s">
        <v>33</v>
      </c>
      <c r="AX100" s="10" t="s">
        <v>72</v>
      </c>
      <c r="AY100" s="213" t="s">
        <v>147</v>
      </c>
    </row>
    <row r="101" s="10" customFormat="1">
      <c r="A101" s="10"/>
      <c r="B101" s="203"/>
      <c r="C101" s="204"/>
      <c r="D101" s="198" t="s">
        <v>169</v>
      </c>
      <c r="E101" s="205" t="s">
        <v>19</v>
      </c>
      <c r="F101" s="206" t="s">
        <v>672</v>
      </c>
      <c r="G101" s="204"/>
      <c r="H101" s="207">
        <v>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169</v>
      </c>
      <c r="AU101" s="213" t="s">
        <v>155</v>
      </c>
      <c r="AV101" s="10" t="s">
        <v>81</v>
      </c>
      <c r="AW101" s="10" t="s">
        <v>33</v>
      </c>
      <c r="AX101" s="10" t="s">
        <v>72</v>
      </c>
      <c r="AY101" s="213" t="s">
        <v>147</v>
      </c>
    </row>
    <row r="102" s="10" customFormat="1">
      <c r="A102" s="10"/>
      <c r="B102" s="203"/>
      <c r="C102" s="204"/>
      <c r="D102" s="198" t="s">
        <v>169</v>
      </c>
      <c r="E102" s="205" t="s">
        <v>19</v>
      </c>
      <c r="F102" s="206" t="s">
        <v>673</v>
      </c>
      <c r="G102" s="204"/>
      <c r="H102" s="207">
        <v>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155</v>
      </c>
      <c r="AV102" s="10" t="s">
        <v>81</v>
      </c>
      <c r="AW102" s="10" t="s">
        <v>33</v>
      </c>
      <c r="AX102" s="10" t="s">
        <v>72</v>
      </c>
      <c r="AY102" s="213" t="s">
        <v>147</v>
      </c>
    </row>
    <row r="103" s="14" customFormat="1">
      <c r="A103" s="14"/>
      <c r="B103" s="259"/>
      <c r="C103" s="260"/>
      <c r="D103" s="198" t="s">
        <v>169</v>
      </c>
      <c r="E103" s="261" t="s">
        <v>19</v>
      </c>
      <c r="F103" s="262" t="s">
        <v>660</v>
      </c>
      <c r="G103" s="260"/>
      <c r="H103" s="263">
        <v>3</v>
      </c>
      <c r="I103" s="264"/>
      <c r="J103" s="260"/>
      <c r="K103" s="260"/>
      <c r="L103" s="265"/>
      <c r="M103" s="270"/>
      <c r="N103" s="271"/>
      <c r="O103" s="271"/>
      <c r="P103" s="271"/>
      <c r="Q103" s="271"/>
      <c r="R103" s="271"/>
      <c r="S103" s="271"/>
      <c r="T103" s="27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9" t="s">
        <v>169</v>
      </c>
      <c r="AU103" s="269" t="s">
        <v>155</v>
      </c>
      <c r="AV103" s="14" t="s">
        <v>146</v>
      </c>
      <c r="AW103" s="14" t="s">
        <v>33</v>
      </c>
      <c r="AX103" s="14" t="s">
        <v>79</v>
      </c>
      <c r="AY103" s="269" t="s">
        <v>147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SStEWe/Zz1rX3Yx2DbSzAs0XsjC+tSMfW0yMMhsR2xU/UuFfrdrwbe4tonh4KmrBs98eMtqKrdf/2AO+mrADPw==" hashValue="0EmgPBD8o/7S2Y832r4D/pFS4U6ym8Gg+9j7kOG6wW0mGrNj5HFWJr5pBlK+PLMtgb8x8yVB7mv+3oUWndYTK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674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675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676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677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678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679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680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681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682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683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684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78</v>
      </c>
      <c r="F18" s="284" t="s">
        <v>685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686</v>
      </c>
      <c r="F19" s="284" t="s">
        <v>687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688</v>
      </c>
      <c r="F20" s="284" t="s">
        <v>689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690</v>
      </c>
      <c r="F21" s="284" t="s">
        <v>691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692</v>
      </c>
      <c r="F22" s="284" t="s">
        <v>693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83</v>
      </c>
      <c r="F23" s="284" t="s">
        <v>694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695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696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697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698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699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700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701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702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703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129</v>
      </c>
      <c r="F36" s="284"/>
      <c r="G36" s="284" t="s">
        <v>704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705</v>
      </c>
      <c r="F37" s="284"/>
      <c r="G37" s="284" t="s">
        <v>706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707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708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130</v>
      </c>
      <c r="F40" s="284"/>
      <c r="G40" s="284" t="s">
        <v>709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131</v>
      </c>
      <c r="F41" s="284"/>
      <c r="G41" s="284" t="s">
        <v>710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711</v>
      </c>
      <c r="F42" s="284"/>
      <c r="G42" s="284" t="s">
        <v>712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713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714</v>
      </c>
      <c r="F44" s="284"/>
      <c r="G44" s="284" t="s">
        <v>715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133</v>
      </c>
      <c r="F45" s="284"/>
      <c r="G45" s="284" t="s">
        <v>716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717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718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719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720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721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722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723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724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725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726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727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728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729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730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731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732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733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734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735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736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737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738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739</v>
      </c>
      <c r="D76" s="302"/>
      <c r="E76" s="302"/>
      <c r="F76" s="302" t="s">
        <v>740</v>
      </c>
      <c r="G76" s="303"/>
      <c r="H76" s="302" t="s">
        <v>54</v>
      </c>
      <c r="I76" s="302" t="s">
        <v>57</v>
      </c>
      <c r="J76" s="302" t="s">
        <v>741</v>
      </c>
      <c r="K76" s="301"/>
    </row>
    <row r="77" s="1" customFormat="1" ht="17.25" customHeight="1">
      <c r="B77" s="299"/>
      <c r="C77" s="304" t="s">
        <v>742</v>
      </c>
      <c r="D77" s="304"/>
      <c r="E77" s="304"/>
      <c r="F77" s="305" t="s">
        <v>743</v>
      </c>
      <c r="G77" s="306"/>
      <c r="H77" s="304"/>
      <c r="I77" s="304"/>
      <c r="J77" s="304" t="s">
        <v>744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745</v>
      </c>
      <c r="G79" s="311"/>
      <c r="H79" s="287" t="s">
        <v>746</v>
      </c>
      <c r="I79" s="287" t="s">
        <v>747</v>
      </c>
      <c r="J79" s="287">
        <v>20</v>
      </c>
      <c r="K79" s="301"/>
    </row>
    <row r="80" s="1" customFormat="1" ht="15" customHeight="1">
      <c r="B80" s="299"/>
      <c r="C80" s="287" t="s">
        <v>748</v>
      </c>
      <c r="D80" s="287"/>
      <c r="E80" s="287"/>
      <c r="F80" s="310" t="s">
        <v>745</v>
      </c>
      <c r="G80" s="311"/>
      <c r="H80" s="287" t="s">
        <v>749</v>
      </c>
      <c r="I80" s="287" t="s">
        <v>747</v>
      </c>
      <c r="J80" s="287">
        <v>120</v>
      </c>
      <c r="K80" s="301"/>
    </row>
    <row r="81" s="1" customFormat="1" ht="15" customHeight="1">
      <c r="B81" s="312"/>
      <c r="C81" s="287" t="s">
        <v>750</v>
      </c>
      <c r="D81" s="287"/>
      <c r="E81" s="287"/>
      <c r="F81" s="310" t="s">
        <v>751</v>
      </c>
      <c r="G81" s="311"/>
      <c r="H81" s="287" t="s">
        <v>752</v>
      </c>
      <c r="I81" s="287" t="s">
        <v>747</v>
      </c>
      <c r="J81" s="287">
        <v>50</v>
      </c>
      <c r="K81" s="301"/>
    </row>
    <row r="82" s="1" customFormat="1" ht="15" customHeight="1">
      <c r="B82" s="312"/>
      <c r="C82" s="287" t="s">
        <v>753</v>
      </c>
      <c r="D82" s="287"/>
      <c r="E82" s="287"/>
      <c r="F82" s="310" t="s">
        <v>745</v>
      </c>
      <c r="G82" s="311"/>
      <c r="H82" s="287" t="s">
        <v>754</v>
      </c>
      <c r="I82" s="287" t="s">
        <v>755</v>
      </c>
      <c r="J82" s="287"/>
      <c r="K82" s="301"/>
    </row>
    <row r="83" s="1" customFormat="1" ht="15" customHeight="1">
      <c r="B83" s="312"/>
      <c r="C83" s="313" t="s">
        <v>756</v>
      </c>
      <c r="D83" s="313"/>
      <c r="E83" s="313"/>
      <c r="F83" s="314" t="s">
        <v>751</v>
      </c>
      <c r="G83" s="313"/>
      <c r="H83" s="313" t="s">
        <v>757</v>
      </c>
      <c r="I83" s="313" t="s">
        <v>747</v>
      </c>
      <c r="J83" s="313">
        <v>15</v>
      </c>
      <c r="K83" s="301"/>
    </row>
    <row r="84" s="1" customFormat="1" ht="15" customHeight="1">
      <c r="B84" s="312"/>
      <c r="C84" s="313" t="s">
        <v>758</v>
      </c>
      <c r="D84" s="313"/>
      <c r="E84" s="313"/>
      <c r="F84" s="314" t="s">
        <v>751</v>
      </c>
      <c r="G84" s="313"/>
      <c r="H84" s="313" t="s">
        <v>759</v>
      </c>
      <c r="I84" s="313" t="s">
        <v>747</v>
      </c>
      <c r="J84" s="313">
        <v>15</v>
      </c>
      <c r="K84" s="301"/>
    </row>
    <row r="85" s="1" customFormat="1" ht="15" customHeight="1">
      <c r="B85" s="312"/>
      <c r="C85" s="313" t="s">
        <v>760</v>
      </c>
      <c r="D85" s="313"/>
      <c r="E85" s="313"/>
      <c r="F85" s="314" t="s">
        <v>751</v>
      </c>
      <c r="G85" s="313"/>
      <c r="H85" s="313" t="s">
        <v>761</v>
      </c>
      <c r="I85" s="313" t="s">
        <v>747</v>
      </c>
      <c r="J85" s="313">
        <v>20</v>
      </c>
      <c r="K85" s="301"/>
    </row>
    <row r="86" s="1" customFormat="1" ht="15" customHeight="1">
      <c r="B86" s="312"/>
      <c r="C86" s="313" t="s">
        <v>762</v>
      </c>
      <c r="D86" s="313"/>
      <c r="E86" s="313"/>
      <c r="F86" s="314" t="s">
        <v>751</v>
      </c>
      <c r="G86" s="313"/>
      <c r="H86" s="313" t="s">
        <v>763</v>
      </c>
      <c r="I86" s="313" t="s">
        <v>747</v>
      </c>
      <c r="J86" s="313">
        <v>20</v>
      </c>
      <c r="K86" s="301"/>
    </row>
    <row r="87" s="1" customFormat="1" ht="15" customHeight="1">
      <c r="B87" s="312"/>
      <c r="C87" s="287" t="s">
        <v>764</v>
      </c>
      <c r="D87" s="287"/>
      <c r="E87" s="287"/>
      <c r="F87" s="310" t="s">
        <v>751</v>
      </c>
      <c r="G87" s="311"/>
      <c r="H87" s="287" t="s">
        <v>765</v>
      </c>
      <c r="I87" s="287" t="s">
        <v>747</v>
      </c>
      <c r="J87" s="287">
        <v>50</v>
      </c>
      <c r="K87" s="301"/>
    </row>
    <row r="88" s="1" customFormat="1" ht="15" customHeight="1">
      <c r="B88" s="312"/>
      <c r="C88" s="287" t="s">
        <v>766</v>
      </c>
      <c r="D88" s="287"/>
      <c r="E88" s="287"/>
      <c r="F88" s="310" t="s">
        <v>751</v>
      </c>
      <c r="G88" s="311"/>
      <c r="H88" s="287" t="s">
        <v>767</v>
      </c>
      <c r="I88" s="287" t="s">
        <v>747</v>
      </c>
      <c r="J88" s="287">
        <v>20</v>
      </c>
      <c r="K88" s="301"/>
    </row>
    <row r="89" s="1" customFormat="1" ht="15" customHeight="1">
      <c r="B89" s="312"/>
      <c r="C89" s="287" t="s">
        <v>768</v>
      </c>
      <c r="D89" s="287"/>
      <c r="E89" s="287"/>
      <c r="F89" s="310" t="s">
        <v>751</v>
      </c>
      <c r="G89" s="311"/>
      <c r="H89" s="287" t="s">
        <v>769</v>
      </c>
      <c r="I89" s="287" t="s">
        <v>747</v>
      </c>
      <c r="J89" s="287">
        <v>20</v>
      </c>
      <c r="K89" s="301"/>
    </row>
    <row r="90" s="1" customFormat="1" ht="15" customHeight="1">
      <c r="B90" s="312"/>
      <c r="C90" s="287" t="s">
        <v>770</v>
      </c>
      <c r="D90" s="287"/>
      <c r="E90" s="287"/>
      <c r="F90" s="310" t="s">
        <v>751</v>
      </c>
      <c r="G90" s="311"/>
      <c r="H90" s="287" t="s">
        <v>771</v>
      </c>
      <c r="I90" s="287" t="s">
        <v>747</v>
      </c>
      <c r="J90" s="287">
        <v>50</v>
      </c>
      <c r="K90" s="301"/>
    </row>
    <row r="91" s="1" customFormat="1" ht="15" customHeight="1">
      <c r="B91" s="312"/>
      <c r="C91" s="287" t="s">
        <v>772</v>
      </c>
      <c r="D91" s="287"/>
      <c r="E91" s="287"/>
      <c r="F91" s="310" t="s">
        <v>751</v>
      </c>
      <c r="G91" s="311"/>
      <c r="H91" s="287" t="s">
        <v>772</v>
      </c>
      <c r="I91" s="287" t="s">
        <v>747</v>
      </c>
      <c r="J91" s="287">
        <v>50</v>
      </c>
      <c r="K91" s="301"/>
    </row>
    <row r="92" s="1" customFormat="1" ht="15" customHeight="1">
      <c r="B92" s="312"/>
      <c r="C92" s="287" t="s">
        <v>773</v>
      </c>
      <c r="D92" s="287"/>
      <c r="E92" s="287"/>
      <c r="F92" s="310" t="s">
        <v>751</v>
      </c>
      <c r="G92" s="311"/>
      <c r="H92" s="287" t="s">
        <v>774</v>
      </c>
      <c r="I92" s="287" t="s">
        <v>747</v>
      </c>
      <c r="J92" s="287">
        <v>255</v>
      </c>
      <c r="K92" s="301"/>
    </row>
    <row r="93" s="1" customFormat="1" ht="15" customHeight="1">
      <c r="B93" s="312"/>
      <c r="C93" s="287" t="s">
        <v>775</v>
      </c>
      <c r="D93" s="287"/>
      <c r="E93" s="287"/>
      <c r="F93" s="310" t="s">
        <v>745</v>
      </c>
      <c r="G93" s="311"/>
      <c r="H93" s="287" t="s">
        <v>776</v>
      </c>
      <c r="I93" s="287" t="s">
        <v>777</v>
      </c>
      <c r="J93" s="287"/>
      <c r="K93" s="301"/>
    </row>
    <row r="94" s="1" customFormat="1" ht="15" customHeight="1">
      <c r="B94" s="312"/>
      <c r="C94" s="287" t="s">
        <v>778</v>
      </c>
      <c r="D94" s="287"/>
      <c r="E94" s="287"/>
      <c r="F94" s="310" t="s">
        <v>745</v>
      </c>
      <c r="G94" s="311"/>
      <c r="H94" s="287" t="s">
        <v>779</v>
      </c>
      <c r="I94" s="287" t="s">
        <v>780</v>
      </c>
      <c r="J94" s="287"/>
      <c r="K94" s="301"/>
    </row>
    <row r="95" s="1" customFormat="1" ht="15" customHeight="1">
      <c r="B95" s="312"/>
      <c r="C95" s="287" t="s">
        <v>781</v>
      </c>
      <c r="D95" s="287"/>
      <c r="E95" s="287"/>
      <c r="F95" s="310" t="s">
        <v>745</v>
      </c>
      <c r="G95" s="311"/>
      <c r="H95" s="287" t="s">
        <v>781</v>
      </c>
      <c r="I95" s="287" t="s">
        <v>780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745</v>
      </c>
      <c r="G96" s="311"/>
      <c r="H96" s="287" t="s">
        <v>782</v>
      </c>
      <c r="I96" s="287" t="s">
        <v>780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745</v>
      </c>
      <c r="G97" s="311"/>
      <c r="H97" s="287" t="s">
        <v>783</v>
      </c>
      <c r="I97" s="287" t="s">
        <v>780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784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739</v>
      </c>
      <c r="D103" s="302"/>
      <c r="E103" s="302"/>
      <c r="F103" s="302" t="s">
        <v>740</v>
      </c>
      <c r="G103" s="303"/>
      <c r="H103" s="302" t="s">
        <v>54</v>
      </c>
      <c r="I103" s="302" t="s">
        <v>57</v>
      </c>
      <c r="J103" s="302" t="s">
        <v>741</v>
      </c>
      <c r="K103" s="301"/>
    </row>
    <row r="104" s="1" customFormat="1" ht="17.25" customHeight="1">
      <c r="B104" s="299"/>
      <c r="C104" s="304" t="s">
        <v>742</v>
      </c>
      <c r="D104" s="304"/>
      <c r="E104" s="304"/>
      <c r="F104" s="305" t="s">
        <v>743</v>
      </c>
      <c r="G104" s="306"/>
      <c r="H104" s="304"/>
      <c r="I104" s="304"/>
      <c r="J104" s="304" t="s">
        <v>744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745</v>
      </c>
      <c r="G106" s="287"/>
      <c r="H106" s="287" t="s">
        <v>785</v>
      </c>
      <c r="I106" s="287" t="s">
        <v>747</v>
      </c>
      <c r="J106" s="287">
        <v>20</v>
      </c>
      <c r="K106" s="301"/>
    </row>
    <row r="107" s="1" customFormat="1" ht="15" customHeight="1">
      <c r="B107" s="299"/>
      <c r="C107" s="287" t="s">
        <v>748</v>
      </c>
      <c r="D107" s="287"/>
      <c r="E107" s="287"/>
      <c r="F107" s="310" t="s">
        <v>745</v>
      </c>
      <c r="G107" s="287"/>
      <c r="H107" s="287" t="s">
        <v>785</v>
      </c>
      <c r="I107" s="287" t="s">
        <v>747</v>
      </c>
      <c r="J107" s="287">
        <v>120</v>
      </c>
      <c r="K107" s="301"/>
    </row>
    <row r="108" s="1" customFormat="1" ht="15" customHeight="1">
      <c r="B108" s="312"/>
      <c r="C108" s="287" t="s">
        <v>750</v>
      </c>
      <c r="D108" s="287"/>
      <c r="E108" s="287"/>
      <c r="F108" s="310" t="s">
        <v>751</v>
      </c>
      <c r="G108" s="287"/>
      <c r="H108" s="287" t="s">
        <v>785</v>
      </c>
      <c r="I108" s="287" t="s">
        <v>747</v>
      </c>
      <c r="J108" s="287">
        <v>50</v>
      </c>
      <c r="K108" s="301"/>
    </row>
    <row r="109" s="1" customFormat="1" ht="15" customHeight="1">
      <c r="B109" s="312"/>
      <c r="C109" s="287" t="s">
        <v>753</v>
      </c>
      <c r="D109" s="287"/>
      <c r="E109" s="287"/>
      <c r="F109" s="310" t="s">
        <v>745</v>
      </c>
      <c r="G109" s="287"/>
      <c r="H109" s="287" t="s">
        <v>785</v>
      </c>
      <c r="I109" s="287" t="s">
        <v>755</v>
      </c>
      <c r="J109" s="287"/>
      <c r="K109" s="301"/>
    </row>
    <row r="110" s="1" customFormat="1" ht="15" customHeight="1">
      <c r="B110" s="312"/>
      <c r="C110" s="287" t="s">
        <v>764</v>
      </c>
      <c r="D110" s="287"/>
      <c r="E110" s="287"/>
      <c r="F110" s="310" t="s">
        <v>751</v>
      </c>
      <c r="G110" s="287"/>
      <c r="H110" s="287" t="s">
        <v>785</v>
      </c>
      <c r="I110" s="287" t="s">
        <v>747</v>
      </c>
      <c r="J110" s="287">
        <v>50</v>
      </c>
      <c r="K110" s="301"/>
    </row>
    <row r="111" s="1" customFormat="1" ht="15" customHeight="1">
      <c r="B111" s="312"/>
      <c r="C111" s="287" t="s">
        <v>772</v>
      </c>
      <c r="D111" s="287"/>
      <c r="E111" s="287"/>
      <c r="F111" s="310" t="s">
        <v>751</v>
      </c>
      <c r="G111" s="287"/>
      <c r="H111" s="287" t="s">
        <v>785</v>
      </c>
      <c r="I111" s="287" t="s">
        <v>747</v>
      </c>
      <c r="J111" s="287">
        <v>50</v>
      </c>
      <c r="K111" s="301"/>
    </row>
    <row r="112" s="1" customFormat="1" ht="15" customHeight="1">
      <c r="B112" s="312"/>
      <c r="C112" s="287" t="s">
        <v>770</v>
      </c>
      <c r="D112" s="287"/>
      <c r="E112" s="287"/>
      <c r="F112" s="310" t="s">
        <v>751</v>
      </c>
      <c r="G112" s="287"/>
      <c r="H112" s="287" t="s">
        <v>785</v>
      </c>
      <c r="I112" s="287" t="s">
        <v>747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745</v>
      </c>
      <c r="G113" s="287"/>
      <c r="H113" s="287" t="s">
        <v>786</v>
      </c>
      <c r="I113" s="287" t="s">
        <v>747</v>
      </c>
      <c r="J113" s="287">
        <v>20</v>
      </c>
      <c r="K113" s="301"/>
    </row>
    <row r="114" s="1" customFormat="1" ht="15" customHeight="1">
      <c r="B114" s="312"/>
      <c r="C114" s="287" t="s">
        <v>787</v>
      </c>
      <c r="D114" s="287"/>
      <c r="E114" s="287"/>
      <c r="F114" s="310" t="s">
        <v>745</v>
      </c>
      <c r="G114" s="287"/>
      <c r="H114" s="287" t="s">
        <v>788</v>
      </c>
      <c r="I114" s="287" t="s">
        <v>747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745</v>
      </c>
      <c r="G115" s="287"/>
      <c r="H115" s="287" t="s">
        <v>789</v>
      </c>
      <c r="I115" s="287" t="s">
        <v>780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745</v>
      </c>
      <c r="G116" s="287"/>
      <c r="H116" s="287" t="s">
        <v>790</v>
      </c>
      <c r="I116" s="287" t="s">
        <v>780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745</v>
      </c>
      <c r="G117" s="287"/>
      <c r="H117" s="287" t="s">
        <v>791</v>
      </c>
      <c r="I117" s="287" t="s">
        <v>792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793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739</v>
      </c>
      <c r="D123" s="302"/>
      <c r="E123" s="302"/>
      <c r="F123" s="302" t="s">
        <v>740</v>
      </c>
      <c r="G123" s="303"/>
      <c r="H123" s="302" t="s">
        <v>54</v>
      </c>
      <c r="I123" s="302" t="s">
        <v>57</v>
      </c>
      <c r="J123" s="302" t="s">
        <v>741</v>
      </c>
      <c r="K123" s="331"/>
    </row>
    <row r="124" s="1" customFormat="1" ht="17.25" customHeight="1">
      <c r="B124" s="330"/>
      <c r="C124" s="304" t="s">
        <v>742</v>
      </c>
      <c r="D124" s="304"/>
      <c r="E124" s="304"/>
      <c r="F124" s="305" t="s">
        <v>743</v>
      </c>
      <c r="G124" s="306"/>
      <c r="H124" s="304"/>
      <c r="I124" s="304"/>
      <c r="J124" s="304" t="s">
        <v>744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748</v>
      </c>
      <c r="D126" s="309"/>
      <c r="E126" s="309"/>
      <c r="F126" s="310" t="s">
        <v>745</v>
      </c>
      <c r="G126" s="287"/>
      <c r="H126" s="287" t="s">
        <v>785</v>
      </c>
      <c r="I126" s="287" t="s">
        <v>747</v>
      </c>
      <c r="J126" s="287">
        <v>120</v>
      </c>
      <c r="K126" s="335"/>
    </row>
    <row r="127" s="1" customFormat="1" ht="15" customHeight="1">
      <c r="B127" s="332"/>
      <c r="C127" s="287" t="s">
        <v>794</v>
      </c>
      <c r="D127" s="287"/>
      <c r="E127" s="287"/>
      <c r="F127" s="310" t="s">
        <v>745</v>
      </c>
      <c r="G127" s="287"/>
      <c r="H127" s="287" t="s">
        <v>795</v>
      </c>
      <c r="I127" s="287" t="s">
        <v>747</v>
      </c>
      <c r="J127" s="287" t="s">
        <v>796</v>
      </c>
      <c r="K127" s="335"/>
    </row>
    <row r="128" s="1" customFormat="1" ht="15" customHeight="1">
      <c r="B128" s="332"/>
      <c r="C128" s="287" t="s">
        <v>83</v>
      </c>
      <c r="D128" s="287"/>
      <c r="E128" s="287"/>
      <c r="F128" s="310" t="s">
        <v>745</v>
      </c>
      <c r="G128" s="287"/>
      <c r="H128" s="287" t="s">
        <v>797</v>
      </c>
      <c r="I128" s="287" t="s">
        <v>747</v>
      </c>
      <c r="J128" s="287" t="s">
        <v>796</v>
      </c>
      <c r="K128" s="335"/>
    </row>
    <row r="129" s="1" customFormat="1" ht="15" customHeight="1">
      <c r="B129" s="332"/>
      <c r="C129" s="287" t="s">
        <v>756</v>
      </c>
      <c r="D129" s="287"/>
      <c r="E129" s="287"/>
      <c r="F129" s="310" t="s">
        <v>751</v>
      </c>
      <c r="G129" s="287"/>
      <c r="H129" s="287" t="s">
        <v>757</v>
      </c>
      <c r="I129" s="287" t="s">
        <v>747</v>
      </c>
      <c r="J129" s="287">
        <v>15</v>
      </c>
      <c r="K129" s="335"/>
    </row>
    <row r="130" s="1" customFormat="1" ht="15" customHeight="1">
      <c r="B130" s="332"/>
      <c r="C130" s="313" t="s">
        <v>758</v>
      </c>
      <c r="D130" s="313"/>
      <c r="E130" s="313"/>
      <c r="F130" s="314" t="s">
        <v>751</v>
      </c>
      <c r="G130" s="313"/>
      <c r="H130" s="313" t="s">
        <v>759</v>
      </c>
      <c r="I130" s="313" t="s">
        <v>747</v>
      </c>
      <c r="J130" s="313">
        <v>15</v>
      </c>
      <c r="K130" s="335"/>
    </row>
    <row r="131" s="1" customFormat="1" ht="15" customHeight="1">
      <c r="B131" s="332"/>
      <c r="C131" s="313" t="s">
        <v>760</v>
      </c>
      <c r="D131" s="313"/>
      <c r="E131" s="313"/>
      <c r="F131" s="314" t="s">
        <v>751</v>
      </c>
      <c r="G131" s="313"/>
      <c r="H131" s="313" t="s">
        <v>761</v>
      </c>
      <c r="I131" s="313" t="s">
        <v>747</v>
      </c>
      <c r="J131" s="313">
        <v>20</v>
      </c>
      <c r="K131" s="335"/>
    </row>
    <row r="132" s="1" customFormat="1" ht="15" customHeight="1">
      <c r="B132" s="332"/>
      <c r="C132" s="313" t="s">
        <v>762</v>
      </c>
      <c r="D132" s="313"/>
      <c r="E132" s="313"/>
      <c r="F132" s="314" t="s">
        <v>751</v>
      </c>
      <c r="G132" s="313"/>
      <c r="H132" s="313" t="s">
        <v>763</v>
      </c>
      <c r="I132" s="313" t="s">
        <v>747</v>
      </c>
      <c r="J132" s="313">
        <v>20</v>
      </c>
      <c r="K132" s="335"/>
    </row>
    <row r="133" s="1" customFormat="1" ht="15" customHeight="1">
      <c r="B133" s="332"/>
      <c r="C133" s="287" t="s">
        <v>750</v>
      </c>
      <c r="D133" s="287"/>
      <c r="E133" s="287"/>
      <c r="F133" s="310" t="s">
        <v>751</v>
      </c>
      <c r="G133" s="287"/>
      <c r="H133" s="287" t="s">
        <v>785</v>
      </c>
      <c r="I133" s="287" t="s">
        <v>747</v>
      </c>
      <c r="J133" s="287">
        <v>50</v>
      </c>
      <c r="K133" s="335"/>
    </row>
    <row r="134" s="1" customFormat="1" ht="15" customHeight="1">
      <c r="B134" s="332"/>
      <c r="C134" s="287" t="s">
        <v>764</v>
      </c>
      <c r="D134" s="287"/>
      <c r="E134" s="287"/>
      <c r="F134" s="310" t="s">
        <v>751</v>
      </c>
      <c r="G134" s="287"/>
      <c r="H134" s="287" t="s">
        <v>785</v>
      </c>
      <c r="I134" s="287" t="s">
        <v>747</v>
      </c>
      <c r="J134" s="287">
        <v>50</v>
      </c>
      <c r="K134" s="335"/>
    </row>
    <row r="135" s="1" customFormat="1" ht="15" customHeight="1">
      <c r="B135" s="332"/>
      <c r="C135" s="287" t="s">
        <v>770</v>
      </c>
      <c r="D135" s="287"/>
      <c r="E135" s="287"/>
      <c r="F135" s="310" t="s">
        <v>751</v>
      </c>
      <c r="G135" s="287"/>
      <c r="H135" s="287" t="s">
        <v>785</v>
      </c>
      <c r="I135" s="287" t="s">
        <v>747</v>
      </c>
      <c r="J135" s="287">
        <v>50</v>
      </c>
      <c r="K135" s="335"/>
    </row>
    <row r="136" s="1" customFormat="1" ht="15" customHeight="1">
      <c r="B136" s="332"/>
      <c r="C136" s="287" t="s">
        <v>772</v>
      </c>
      <c r="D136" s="287"/>
      <c r="E136" s="287"/>
      <c r="F136" s="310" t="s">
        <v>751</v>
      </c>
      <c r="G136" s="287"/>
      <c r="H136" s="287" t="s">
        <v>785</v>
      </c>
      <c r="I136" s="287" t="s">
        <v>747</v>
      </c>
      <c r="J136" s="287">
        <v>50</v>
      </c>
      <c r="K136" s="335"/>
    </row>
    <row r="137" s="1" customFormat="1" ht="15" customHeight="1">
      <c r="B137" s="332"/>
      <c r="C137" s="287" t="s">
        <v>773</v>
      </c>
      <c r="D137" s="287"/>
      <c r="E137" s="287"/>
      <c r="F137" s="310" t="s">
        <v>751</v>
      </c>
      <c r="G137" s="287"/>
      <c r="H137" s="287" t="s">
        <v>798</v>
      </c>
      <c r="I137" s="287" t="s">
        <v>747</v>
      </c>
      <c r="J137" s="287">
        <v>255</v>
      </c>
      <c r="K137" s="335"/>
    </row>
    <row r="138" s="1" customFormat="1" ht="15" customHeight="1">
      <c r="B138" s="332"/>
      <c r="C138" s="287" t="s">
        <v>775</v>
      </c>
      <c r="D138" s="287"/>
      <c r="E138" s="287"/>
      <c r="F138" s="310" t="s">
        <v>745</v>
      </c>
      <c r="G138" s="287"/>
      <c r="H138" s="287" t="s">
        <v>799</v>
      </c>
      <c r="I138" s="287" t="s">
        <v>777</v>
      </c>
      <c r="J138" s="287"/>
      <c r="K138" s="335"/>
    </row>
    <row r="139" s="1" customFormat="1" ht="15" customHeight="1">
      <c r="B139" s="332"/>
      <c r="C139" s="287" t="s">
        <v>778</v>
      </c>
      <c r="D139" s="287"/>
      <c r="E139" s="287"/>
      <c r="F139" s="310" t="s">
        <v>745</v>
      </c>
      <c r="G139" s="287"/>
      <c r="H139" s="287" t="s">
        <v>800</v>
      </c>
      <c r="I139" s="287" t="s">
        <v>780</v>
      </c>
      <c r="J139" s="287"/>
      <c r="K139" s="335"/>
    </row>
    <row r="140" s="1" customFormat="1" ht="15" customHeight="1">
      <c r="B140" s="332"/>
      <c r="C140" s="287" t="s">
        <v>781</v>
      </c>
      <c r="D140" s="287"/>
      <c r="E140" s="287"/>
      <c r="F140" s="310" t="s">
        <v>745</v>
      </c>
      <c r="G140" s="287"/>
      <c r="H140" s="287" t="s">
        <v>781</v>
      </c>
      <c r="I140" s="287" t="s">
        <v>780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745</v>
      </c>
      <c r="G141" s="287"/>
      <c r="H141" s="287" t="s">
        <v>801</v>
      </c>
      <c r="I141" s="287" t="s">
        <v>780</v>
      </c>
      <c r="J141" s="287"/>
      <c r="K141" s="335"/>
    </row>
    <row r="142" s="1" customFormat="1" ht="15" customHeight="1">
      <c r="B142" s="332"/>
      <c r="C142" s="287" t="s">
        <v>802</v>
      </c>
      <c r="D142" s="287"/>
      <c r="E142" s="287"/>
      <c r="F142" s="310" t="s">
        <v>745</v>
      </c>
      <c r="G142" s="287"/>
      <c r="H142" s="287" t="s">
        <v>803</v>
      </c>
      <c r="I142" s="287" t="s">
        <v>780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804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739</v>
      </c>
      <c r="D148" s="302"/>
      <c r="E148" s="302"/>
      <c r="F148" s="302" t="s">
        <v>740</v>
      </c>
      <c r="G148" s="303"/>
      <c r="H148" s="302" t="s">
        <v>54</v>
      </c>
      <c r="I148" s="302" t="s">
        <v>57</v>
      </c>
      <c r="J148" s="302" t="s">
        <v>741</v>
      </c>
      <c r="K148" s="301"/>
    </row>
    <row r="149" s="1" customFormat="1" ht="17.25" customHeight="1">
      <c r="B149" s="299"/>
      <c r="C149" s="304" t="s">
        <v>742</v>
      </c>
      <c r="D149" s="304"/>
      <c r="E149" s="304"/>
      <c r="F149" s="305" t="s">
        <v>743</v>
      </c>
      <c r="G149" s="306"/>
      <c r="H149" s="304"/>
      <c r="I149" s="304"/>
      <c r="J149" s="304" t="s">
        <v>744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748</v>
      </c>
      <c r="D151" s="287"/>
      <c r="E151" s="287"/>
      <c r="F151" s="340" t="s">
        <v>745</v>
      </c>
      <c r="G151" s="287"/>
      <c r="H151" s="339" t="s">
        <v>785</v>
      </c>
      <c r="I151" s="339" t="s">
        <v>747</v>
      </c>
      <c r="J151" s="339">
        <v>120</v>
      </c>
      <c r="K151" s="335"/>
    </row>
    <row r="152" s="1" customFormat="1" ht="15" customHeight="1">
      <c r="B152" s="312"/>
      <c r="C152" s="339" t="s">
        <v>794</v>
      </c>
      <c r="D152" s="287"/>
      <c r="E152" s="287"/>
      <c r="F152" s="340" t="s">
        <v>745</v>
      </c>
      <c r="G152" s="287"/>
      <c r="H152" s="339" t="s">
        <v>805</v>
      </c>
      <c r="I152" s="339" t="s">
        <v>747</v>
      </c>
      <c r="J152" s="339" t="s">
        <v>796</v>
      </c>
      <c r="K152" s="335"/>
    </row>
    <row r="153" s="1" customFormat="1" ht="15" customHeight="1">
      <c r="B153" s="312"/>
      <c r="C153" s="339" t="s">
        <v>83</v>
      </c>
      <c r="D153" s="287"/>
      <c r="E153" s="287"/>
      <c r="F153" s="340" t="s">
        <v>745</v>
      </c>
      <c r="G153" s="287"/>
      <c r="H153" s="339" t="s">
        <v>806</v>
      </c>
      <c r="I153" s="339" t="s">
        <v>747</v>
      </c>
      <c r="J153" s="339" t="s">
        <v>796</v>
      </c>
      <c r="K153" s="335"/>
    </row>
    <row r="154" s="1" customFormat="1" ht="15" customHeight="1">
      <c r="B154" s="312"/>
      <c r="C154" s="339" t="s">
        <v>750</v>
      </c>
      <c r="D154" s="287"/>
      <c r="E154" s="287"/>
      <c r="F154" s="340" t="s">
        <v>751</v>
      </c>
      <c r="G154" s="287"/>
      <c r="H154" s="339" t="s">
        <v>785</v>
      </c>
      <c r="I154" s="339" t="s">
        <v>747</v>
      </c>
      <c r="J154" s="339">
        <v>50</v>
      </c>
      <c r="K154" s="335"/>
    </row>
    <row r="155" s="1" customFormat="1" ht="15" customHeight="1">
      <c r="B155" s="312"/>
      <c r="C155" s="339" t="s">
        <v>753</v>
      </c>
      <c r="D155" s="287"/>
      <c r="E155" s="287"/>
      <c r="F155" s="340" t="s">
        <v>745</v>
      </c>
      <c r="G155" s="287"/>
      <c r="H155" s="339" t="s">
        <v>785</v>
      </c>
      <c r="I155" s="339" t="s">
        <v>755</v>
      </c>
      <c r="J155" s="339"/>
      <c r="K155" s="335"/>
    </row>
    <row r="156" s="1" customFormat="1" ht="15" customHeight="1">
      <c r="B156" s="312"/>
      <c r="C156" s="339" t="s">
        <v>764</v>
      </c>
      <c r="D156" s="287"/>
      <c r="E156" s="287"/>
      <c r="F156" s="340" t="s">
        <v>751</v>
      </c>
      <c r="G156" s="287"/>
      <c r="H156" s="339" t="s">
        <v>785</v>
      </c>
      <c r="I156" s="339" t="s">
        <v>747</v>
      </c>
      <c r="J156" s="339">
        <v>50</v>
      </c>
      <c r="K156" s="335"/>
    </row>
    <row r="157" s="1" customFormat="1" ht="15" customHeight="1">
      <c r="B157" s="312"/>
      <c r="C157" s="339" t="s">
        <v>772</v>
      </c>
      <c r="D157" s="287"/>
      <c r="E157" s="287"/>
      <c r="F157" s="340" t="s">
        <v>751</v>
      </c>
      <c r="G157" s="287"/>
      <c r="H157" s="339" t="s">
        <v>785</v>
      </c>
      <c r="I157" s="339" t="s">
        <v>747</v>
      </c>
      <c r="J157" s="339">
        <v>50</v>
      </c>
      <c r="K157" s="335"/>
    </row>
    <row r="158" s="1" customFormat="1" ht="15" customHeight="1">
      <c r="B158" s="312"/>
      <c r="C158" s="339" t="s">
        <v>770</v>
      </c>
      <c r="D158" s="287"/>
      <c r="E158" s="287"/>
      <c r="F158" s="340" t="s">
        <v>751</v>
      </c>
      <c r="G158" s="287"/>
      <c r="H158" s="339" t="s">
        <v>785</v>
      </c>
      <c r="I158" s="339" t="s">
        <v>747</v>
      </c>
      <c r="J158" s="339">
        <v>50</v>
      </c>
      <c r="K158" s="335"/>
    </row>
    <row r="159" s="1" customFormat="1" ht="15" customHeight="1">
      <c r="B159" s="312"/>
      <c r="C159" s="339" t="s">
        <v>125</v>
      </c>
      <c r="D159" s="287"/>
      <c r="E159" s="287"/>
      <c r="F159" s="340" t="s">
        <v>745</v>
      </c>
      <c r="G159" s="287"/>
      <c r="H159" s="339" t="s">
        <v>807</v>
      </c>
      <c r="I159" s="339" t="s">
        <v>747</v>
      </c>
      <c r="J159" s="339" t="s">
        <v>808</v>
      </c>
      <c r="K159" s="335"/>
    </row>
    <row r="160" s="1" customFormat="1" ht="15" customHeight="1">
      <c r="B160" s="312"/>
      <c r="C160" s="339" t="s">
        <v>809</v>
      </c>
      <c r="D160" s="287"/>
      <c r="E160" s="287"/>
      <c r="F160" s="340" t="s">
        <v>745</v>
      </c>
      <c r="G160" s="287"/>
      <c r="H160" s="339" t="s">
        <v>810</v>
      </c>
      <c r="I160" s="339" t="s">
        <v>780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811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739</v>
      </c>
      <c r="D166" s="302"/>
      <c r="E166" s="302"/>
      <c r="F166" s="302" t="s">
        <v>740</v>
      </c>
      <c r="G166" s="344"/>
      <c r="H166" s="345" t="s">
        <v>54</v>
      </c>
      <c r="I166" s="345" t="s">
        <v>57</v>
      </c>
      <c r="J166" s="302" t="s">
        <v>741</v>
      </c>
      <c r="K166" s="279"/>
    </row>
    <row r="167" s="1" customFormat="1" ht="17.25" customHeight="1">
      <c r="B167" s="280"/>
      <c r="C167" s="304" t="s">
        <v>742</v>
      </c>
      <c r="D167" s="304"/>
      <c r="E167" s="304"/>
      <c r="F167" s="305" t="s">
        <v>743</v>
      </c>
      <c r="G167" s="346"/>
      <c r="H167" s="347"/>
      <c r="I167" s="347"/>
      <c r="J167" s="304" t="s">
        <v>744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748</v>
      </c>
      <c r="D169" s="287"/>
      <c r="E169" s="287"/>
      <c r="F169" s="310" t="s">
        <v>745</v>
      </c>
      <c r="G169" s="287"/>
      <c r="H169" s="287" t="s">
        <v>785</v>
      </c>
      <c r="I169" s="287" t="s">
        <v>747</v>
      </c>
      <c r="J169" s="287">
        <v>120</v>
      </c>
      <c r="K169" s="335"/>
    </row>
    <row r="170" s="1" customFormat="1" ht="15" customHeight="1">
      <c r="B170" s="312"/>
      <c r="C170" s="287" t="s">
        <v>794</v>
      </c>
      <c r="D170" s="287"/>
      <c r="E170" s="287"/>
      <c r="F170" s="310" t="s">
        <v>745</v>
      </c>
      <c r="G170" s="287"/>
      <c r="H170" s="287" t="s">
        <v>795</v>
      </c>
      <c r="I170" s="287" t="s">
        <v>747</v>
      </c>
      <c r="J170" s="287" t="s">
        <v>796</v>
      </c>
      <c r="K170" s="335"/>
    </row>
    <row r="171" s="1" customFormat="1" ht="15" customHeight="1">
      <c r="B171" s="312"/>
      <c r="C171" s="287" t="s">
        <v>83</v>
      </c>
      <c r="D171" s="287"/>
      <c r="E171" s="287"/>
      <c r="F171" s="310" t="s">
        <v>745</v>
      </c>
      <c r="G171" s="287"/>
      <c r="H171" s="287" t="s">
        <v>812</v>
      </c>
      <c r="I171" s="287" t="s">
        <v>747</v>
      </c>
      <c r="J171" s="287" t="s">
        <v>796</v>
      </c>
      <c r="K171" s="335"/>
    </row>
    <row r="172" s="1" customFormat="1" ht="15" customHeight="1">
      <c r="B172" s="312"/>
      <c r="C172" s="287" t="s">
        <v>750</v>
      </c>
      <c r="D172" s="287"/>
      <c r="E172" s="287"/>
      <c r="F172" s="310" t="s">
        <v>751</v>
      </c>
      <c r="G172" s="287"/>
      <c r="H172" s="287" t="s">
        <v>812</v>
      </c>
      <c r="I172" s="287" t="s">
        <v>747</v>
      </c>
      <c r="J172" s="287">
        <v>50</v>
      </c>
      <c r="K172" s="335"/>
    </row>
    <row r="173" s="1" customFormat="1" ht="15" customHeight="1">
      <c r="B173" s="312"/>
      <c r="C173" s="287" t="s">
        <v>753</v>
      </c>
      <c r="D173" s="287"/>
      <c r="E173" s="287"/>
      <c r="F173" s="310" t="s">
        <v>745</v>
      </c>
      <c r="G173" s="287"/>
      <c r="H173" s="287" t="s">
        <v>812</v>
      </c>
      <c r="I173" s="287" t="s">
        <v>755</v>
      </c>
      <c r="J173" s="287"/>
      <c r="K173" s="335"/>
    </row>
    <row r="174" s="1" customFormat="1" ht="15" customHeight="1">
      <c r="B174" s="312"/>
      <c r="C174" s="287" t="s">
        <v>764</v>
      </c>
      <c r="D174" s="287"/>
      <c r="E174" s="287"/>
      <c r="F174" s="310" t="s">
        <v>751</v>
      </c>
      <c r="G174" s="287"/>
      <c r="H174" s="287" t="s">
        <v>812</v>
      </c>
      <c r="I174" s="287" t="s">
        <v>747</v>
      </c>
      <c r="J174" s="287">
        <v>50</v>
      </c>
      <c r="K174" s="335"/>
    </row>
    <row r="175" s="1" customFormat="1" ht="15" customHeight="1">
      <c r="B175" s="312"/>
      <c r="C175" s="287" t="s">
        <v>772</v>
      </c>
      <c r="D175" s="287"/>
      <c r="E175" s="287"/>
      <c r="F175" s="310" t="s">
        <v>751</v>
      </c>
      <c r="G175" s="287"/>
      <c r="H175" s="287" t="s">
        <v>812</v>
      </c>
      <c r="I175" s="287" t="s">
        <v>747</v>
      </c>
      <c r="J175" s="287">
        <v>50</v>
      </c>
      <c r="K175" s="335"/>
    </row>
    <row r="176" s="1" customFormat="1" ht="15" customHeight="1">
      <c r="B176" s="312"/>
      <c r="C176" s="287" t="s">
        <v>770</v>
      </c>
      <c r="D176" s="287"/>
      <c r="E176" s="287"/>
      <c r="F176" s="310" t="s">
        <v>751</v>
      </c>
      <c r="G176" s="287"/>
      <c r="H176" s="287" t="s">
        <v>812</v>
      </c>
      <c r="I176" s="287" t="s">
        <v>747</v>
      </c>
      <c r="J176" s="287">
        <v>50</v>
      </c>
      <c r="K176" s="335"/>
    </row>
    <row r="177" s="1" customFormat="1" ht="15" customHeight="1">
      <c r="B177" s="312"/>
      <c r="C177" s="287" t="s">
        <v>129</v>
      </c>
      <c r="D177" s="287"/>
      <c r="E177" s="287"/>
      <c r="F177" s="310" t="s">
        <v>745</v>
      </c>
      <c r="G177" s="287"/>
      <c r="H177" s="287" t="s">
        <v>813</v>
      </c>
      <c r="I177" s="287" t="s">
        <v>814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745</v>
      </c>
      <c r="G178" s="287"/>
      <c r="H178" s="287" t="s">
        <v>815</v>
      </c>
      <c r="I178" s="287" t="s">
        <v>816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745</v>
      </c>
      <c r="G179" s="287"/>
      <c r="H179" s="287" t="s">
        <v>817</v>
      </c>
      <c r="I179" s="287" t="s">
        <v>747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745</v>
      </c>
      <c r="G180" s="287"/>
      <c r="H180" s="287" t="s">
        <v>818</v>
      </c>
      <c r="I180" s="287" t="s">
        <v>747</v>
      </c>
      <c r="J180" s="287">
        <v>255</v>
      </c>
      <c r="K180" s="335"/>
    </row>
    <row r="181" s="1" customFormat="1" ht="15" customHeight="1">
      <c r="B181" s="312"/>
      <c r="C181" s="287" t="s">
        <v>130</v>
      </c>
      <c r="D181" s="287"/>
      <c r="E181" s="287"/>
      <c r="F181" s="310" t="s">
        <v>745</v>
      </c>
      <c r="G181" s="287"/>
      <c r="H181" s="287" t="s">
        <v>709</v>
      </c>
      <c r="I181" s="287" t="s">
        <v>747</v>
      </c>
      <c r="J181" s="287">
        <v>10</v>
      </c>
      <c r="K181" s="335"/>
    </row>
    <row r="182" s="1" customFormat="1" ht="15" customHeight="1">
      <c r="B182" s="312"/>
      <c r="C182" s="287" t="s">
        <v>131</v>
      </c>
      <c r="D182" s="287"/>
      <c r="E182" s="287"/>
      <c r="F182" s="310" t="s">
        <v>745</v>
      </c>
      <c r="G182" s="287"/>
      <c r="H182" s="287" t="s">
        <v>819</v>
      </c>
      <c r="I182" s="287" t="s">
        <v>780</v>
      </c>
      <c r="J182" s="287"/>
      <c r="K182" s="335"/>
    </row>
    <row r="183" s="1" customFormat="1" ht="15" customHeight="1">
      <c r="B183" s="312"/>
      <c r="C183" s="287" t="s">
        <v>820</v>
      </c>
      <c r="D183" s="287"/>
      <c r="E183" s="287"/>
      <c r="F183" s="310" t="s">
        <v>745</v>
      </c>
      <c r="G183" s="287"/>
      <c r="H183" s="287" t="s">
        <v>821</v>
      </c>
      <c r="I183" s="287" t="s">
        <v>780</v>
      </c>
      <c r="J183" s="287"/>
      <c r="K183" s="335"/>
    </row>
    <row r="184" s="1" customFormat="1" ht="15" customHeight="1">
      <c r="B184" s="312"/>
      <c r="C184" s="287" t="s">
        <v>809</v>
      </c>
      <c r="D184" s="287"/>
      <c r="E184" s="287"/>
      <c r="F184" s="310" t="s">
        <v>745</v>
      </c>
      <c r="G184" s="287"/>
      <c r="H184" s="287" t="s">
        <v>822</v>
      </c>
      <c r="I184" s="287" t="s">
        <v>780</v>
      </c>
      <c r="J184" s="287"/>
      <c r="K184" s="335"/>
    </row>
    <row r="185" s="1" customFormat="1" ht="15" customHeight="1">
      <c r="B185" s="312"/>
      <c r="C185" s="287" t="s">
        <v>133</v>
      </c>
      <c r="D185" s="287"/>
      <c r="E185" s="287"/>
      <c r="F185" s="310" t="s">
        <v>751</v>
      </c>
      <c r="G185" s="287"/>
      <c r="H185" s="287" t="s">
        <v>823</v>
      </c>
      <c r="I185" s="287" t="s">
        <v>747</v>
      </c>
      <c r="J185" s="287">
        <v>50</v>
      </c>
      <c r="K185" s="335"/>
    </row>
    <row r="186" s="1" customFormat="1" ht="15" customHeight="1">
      <c r="B186" s="312"/>
      <c r="C186" s="287" t="s">
        <v>824</v>
      </c>
      <c r="D186" s="287"/>
      <c r="E186" s="287"/>
      <c r="F186" s="310" t="s">
        <v>751</v>
      </c>
      <c r="G186" s="287"/>
      <c r="H186" s="287" t="s">
        <v>825</v>
      </c>
      <c r="I186" s="287" t="s">
        <v>826</v>
      </c>
      <c r="J186" s="287"/>
      <c r="K186" s="335"/>
    </row>
    <row r="187" s="1" customFormat="1" ht="15" customHeight="1">
      <c r="B187" s="312"/>
      <c r="C187" s="287" t="s">
        <v>827</v>
      </c>
      <c r="D187" s="287"/>
      <c r="E187" s="287"/>
      <c r="F187" s="310" t="s">
        <v>751</v>
      </c>
      <c r="G187" s="287"/>
      <c r="H187" s="287" t="s">
        <v>828</v>
      </c>
      <c r="I187" s="287" t="s">
        <v>826</v>
      </c>
      <c r="J187" s="287"/>
      <c r="K187" s="335"/>
    </row>
    <row r="188" s="1" customFormat="1" ht="15" customHeight="1">
      <c r="B188" s="312"/>
      <c r="C188" s="287" t="s">
        <v>829</v>
      </c>
      <c r="D188" s="287"/>
      <c r="E188" s="287"/>
      <c r="F188" s="310" t="s">
        <v>751</v>
      </c>
      <c r="G188" s="287"/>
      <c r="H188" s="287" t="s">
        <v>830</v>
      </c>
      <c r="I188" s="287" t="s">
        <v>826</v>
      </c>
      <c r="J188" s="287"/>
      <c r="K188" s="335"/>
    </row>
    <row r="189" s="1" customFormat="1" ht="15" customHeight="1">
      <c r="B189" s="312"/>
      <c r="C189" s="348" t="s">
        <v>831</v>
      </c>
      <c r="D189" s="287"/>
      <c r="E189" s="287"/>
      <c r="F189" s="310" t="s">
        <v>751</v>
      </c>
      <c r="G189" s="287"/>
      <c r="H189" s="287" t="s">
        <v>832</v>
      </c>
      <c r="I189" s="287" t="s">
        <v>833</v>
      </c>
      <c r="J189" s="349" t="s">
        <v>834</v>
      </c>
      <c r="K189" s="335"/>
    </row>
    <row r="190" s="1" customFormat="1" ht="15" customHeight="1">
      <c r="B190" s="312"/>
      <c r="C190" s="348" t="s">
        <v>42</v>
      </c>
      <c r="D190" s="287"/>
      <c r="E190" s="287"/>
      <c r="F190" s="310" t="s">
        <v>745</v>
      </c>
      <c r="G190" s="287"/>
      <c r="H190" s="284" t="s">
        <v>835</v>
      </c>
      <c r="I190" s="287" t="s">
        <v>836</v>
      </c>
      <c r="J190" s="287"/>
      <c r="K190" s="335"/>
    </row>
    <row r="191" s="1" customFormat="1" ht="15" customHeight="1">
      <c r="B191" s="312"/>
      <c r="C191" s="348" t="s">
        <v>837</v>
      </c>
      <c r="D191" s="287"/>
      <c r="E191" s="287"/>
      <c r="F191" s="310" t="s">
        <v>745</v>
      </c>
      <c r="G191" s="287"/>
      <c r="H191" s="287" t="s">
        <v>838</v>
      </c>
      <c r="I191" s="287" t="s">
        <v>780</v>
      </c>
      <c r="J191" s="287"/>
      <c r="K191" s="335"/>
    </row>
    <row r="192" s="1" customFormat="1" ht="15" customHeight="1">
      <c r="B192" s="312"/>
      <c r="C192" s="348" t="s">
        <v>839</v>
      </c>
      <c r="D192" s="287"/>
      <c r="E192" s="287"/>
      <c r="F192" s="310" t="s">
        <v>745</v>
      </c>
      <c r="G192" s="287"/>
      <c r="H192" s="287" t="s">
        <v>840</v>
      </c>
      <c r="I192" s="287" t="s">
        <v>780</v>
      </c>
      <c r="J192" s="287"/>
      <c r="K192" s="335"/>
    </row>
    <row r="193" s="1" customFormat="1" ht="15" customHeight="1">
      <c r="B193" s="312"/>
      <c r="C193" s="348" t="s">
        <v>841</v>
      </c>
      <c r="D193" s="287"/>
      <c r="E193" s="287"/>
      <c r="F193" s="310" t="s">
        <v>751</v>
      </c>
      <c r="G193" s="287"/>
      <c r="H193" s="287" t="s">
        <v>842</v>
      </c>
      <c r="I193" s="287" t="s">
        <v>780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843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844</v>
      </c>
      <c r="D200" s="351"/>
      <c r="E200" s="351"/>
      <c r="F200" s="351" t="s">
        <v>845</v>
      </c>
      <c r="G200" s="352"/>
      <c r="H200" s="351" t="s">
        <v>846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836</v>
      </c>
      <c r="D202" s="287"/>
      <c r="E202" s="287"/>
      <c r="F202" s="310" t="s">
        <v>43</v>
      </c>
      <c r="G202" s="287"/>
      <c r="H202" s="287" t="s">
        <v>847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44</v>
      </c>
      <c r="G203" s="287"/>
      <c r="H203" s="287" t="s">
        <v>848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47</v>
      </c>
      <c r="G204" s="287"/>
      <c r="H204" s="287" t="s">
        <v>849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45</v>
      </c>
      <c r="G205" s="287"/>
      <c r="H205" s="287" t="s">
        <v>850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46</v>
      </c>
      <c r="G206" s="287"/>
      <c r="H206" s="287" t="s">
        <v>851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792</v>
      </c>
      <c r="D208" s="287"/>
      <c r="E208" s="287"/>
      <c r="F208" s="310" t="s">
        <v>78</v>
      </c>
      <c r="G208" s="287"/>
      <c r="H208" s="287" t="s">
        <v>852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688</v>
      </c>
      <c r="G209" s="287"/>
      <c r="H209" s="287" t="s">
        <v>689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686</v>
      </c>
      <c r="G210" s="287"/>
      <c r="H210" s="287" t="s">
        <v>853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690</v>
      </c>
      <c r="G211" s="348"/>
      <c r="H211" s="339" t="s">
        <v>691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692</v>
      </c>
      <c r="G212" s="348"/>
      <c r="H212" s="339" t="s">
        <v>854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816</v>
      </c>
      <c r="D214" s="287"/>
      <c r="E214" s="287"/>
      <c r="F214" s="310">
        <v>1</v>
      </c>
      <c r="G214" s="348"/>
      <c r="H214" s="339" t="s">
        <v>855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856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857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858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122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4. 11. 2020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ROUND((SUM(BE79:BE194)),  2)</f>
        <v>0</v>
      </c>
      <c r="G33" s="38"/>
      <c r="H33" s="38"/>
      <c r="I33" s="157">
        <v>0.20999999999999999</v>
      </c>
      <c r="J33" s="156">
        <f>ROUND(((SUM(BE79:BE194))*I33),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ROUND((SUM(BF79:BF194)),  2)</f>
        <v>0</v>
      </c>
      <c r="G34" s="38"/>
      <c r="H34" s="38"/>
      <c r="I34" s="157">
        <v>0.14999999999999999</v>
      </c>
      <c r="J34" s="156">
        <f>ROUND(((SUM(BF79:BF194))*I34),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ROUND((SUM(BG79:BG194)),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ROUND((SUM(BH79:BH194)),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ROUND((SUM(BI79:BI194)),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Větrolamy TE07, TE08 a TE09 v k.ú. Prosiměřice – projektová dokumentace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SO-1 - Větrolam TE07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Prosiměřice</v>
      </c>
      <c r="G52" s="40"/>
      <c r="H52" s="40"/>
      <c r="I52" s="32" t="s">
        <v>23</v>
      </c>
      <c r="J52" s="72" t="str">
        <f>IF(J12="","",J12)</f>
        <v>4. 11. 2020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 SPÚ, KPÚ JMK, Pobočka Znojmo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Daniel Doubrava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125</v>
      </c>
      <c r="D57" s="171"/>
      <c r="E57" s="171"/>
      <c r="F57" s="171"/>
      <c r="G57" s="171"/>
      <c r="H57" s="171"/>
      <c r="I57" s="171"/>
      <c r="J57" s="172" t="s">
        <v>126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127</v>
      </c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128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6.25" customHeight="1">
      <c r="A69" s="38"/>
      <c r="B69" s="39"/>
      <c r="C69" s="40"/>
      <c r="D69" s="40"/>
      <c r="E69" s="169" t="str">
        <f>E7</f>
        <v>Větrolamy TE07, TE08 a TE09 v k.ú. Prosiměřice – projektová dokumentace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122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SO-1 - Větrolam TE07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Prosiměřice</v>
      </c>
      <c r="G73" s="40"/>
      <c r="H73" s="40"/>
      <c r="I73" s="32" t="s">
        <v>23</v>
      </c>
      <c r="J73" s="72" t="str">
        <f>IF(J12="","",J12)</f>
        <v>4. 11. 2020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ČR SPÚ, KPÚ JMK, Pobočka Znojmo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Daniel Doubrava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129</v>
      </c>
      <c r="D78" s="177" t="s">
        <v>57</v>
      </c>
      <c r="E78" s="177" t="s">
        <v>53</v>
      </c>
      <c r="F78" s="177" t="s">
        <v>54</v>
      </c>
      <c r="G78" s="177" t="s">
        <v>130</v>
      </c>
      <c r="H78" s="177" t="s">
        <v>131</v>
      </c>
      <c r="I78" s="177" t="s">
        <v>132</v>
      </c>
      <c r="J78" s="177" t="s">
        <v>126</v>
      </c>
      <c r="K78" s="178" t="s">
        <v>133</v>
      </c>
      <c r="L78" s="179"/>
      <c r="M78" s="92" t="s">
        <v>19</v>
      </c>
      <c r="N78" s="93" t="s">
        <v>42</v>
      </c>
      <c r="O78" s="93" t="s">
        <v>134</v>
      </c>
      <c r="P78" s="93" t="s">
        <v>135</v>
      </c>
      <c r="Q78" s="93" t="s">
        <v>136</v>
      </c>
      <c r="R78" s="93" t="s">
        <v>137</v>
      </c>
      <c r="S78" s="93" t="s">
        <v>138</v>
      </c>
      <c r="T78" s="94" t="s">
        <v>139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140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SUM(P80:P194)</f>
        <v>0</v>
      </c>
      <c r="Q79" s="96"/>
      <c r="R79" s="182">
        <f>SUM(R80:R194)</f>
        <v>93.283275000000003</v>
      </c>
      <c r="S79" s="96"/>
      <c r="T79" s="183">
        <f>SUM(T80:T194)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127</v>
      </c>
      <c r="BK79" s="184">
        <f>SUM(BK80:BK194)</f>
        <v>0</v>
      </c>
    </row>
    <row r="80" s="2" customFormat="1" ht="33" customHeight="1">
      <c r="A80" s="38"/>
      <c r="B80" s="39"/>
      <c r="C80" s="185" t="s">
        <v>79</v>
      </c>
      <c r="D80" s="185" t="s">
        <v>141</v>
      </c>
      <c r="E80" s="186" t="s">
        <v>142</v>
      </c>
      <c r="F80" s="187" t="s">
        <v>143</v>
      </c>
      <c r="G80" s="188" t="s">
        <v>144</v>
      </c>
      <c r="H80" s="189">
        <v>11298</v>
      </c>
      <c r="I80" s="190"/>
      <c r="J80" s="191">
        <f>ROUND(I80*H80,2)</f>
        <v>0</v>
      </c>
      <c r="K80" s="187" t="s">
        <v>145</v>
      </c>
      <c r="L80" s="44"/>
      <c r="M80" s="192" t="s">
        <v>19</v>
      </c>
      <c r="N80" s="193" t="s">
        <v>43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146</v>
      </c>
      <c r="AT80" s="196" t="s">
        <v>141</v>
      </c>
      <c r="AU80" s="196" t="s">
        <v>72</v>
      </c>
      <c r="AY80" s="17" t="s">
        <v>147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79</v>
      </c>
      <c r="BK80" s="197">
        <f>ROUND(I80*H80,2)</f>
        <v>0</v>
      </c>
      <c r="BL80" s="17" t="s">
        <v>146</v>
      </c>
      <c r="BM80" s="196" t="s">
        <v>148</v>
      </c>
    </row>
    <row r="81" s="2" customFormat="1">
      <c r="A81" s="38"/>
      <c r="B81" s="39"/>
      <c r="C81" s="40"/>
      <c r="D81" s="198" t="s">
        <v>149</v>
      </c>
      <c r="E81" s="40"/>
      <c r="F81" s="199" t="s">
        <v>150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149</v>
      </c>
      <c r="AU81" s="17" t="s">
        <v>72</v>
      </c>
    </row>
    <row r="82" s="2" customFormat="1">
      <c r="A82" s="38"/>
      <c r="B82" s="39"/>
      <c r="C82" s="185" t="s">
        <v>81</v>
      </c>
      <c r="D82" s="185" t="s">
        <v>141</v>
      </c>
      <c r="E82" s="186" t="s">
        <v>151</v>
      </c>
      <c r="F82" s="187" t="s">
        <v>152</v>
      </c>
      <c r="G82" s="188" t="s">
        <v>144</v>
      </c>
      <c r="H82" s="189">
        <v>11298</v>
      </c>
      <c r="I82" s="190"/>
      <c r="J82" s="191">
        <f>ROUND(I82*H82,2)</f>
        <v>0</v>
      </c>
      <c r="K82" s="187" t="s">
        <v>145</v>
      </c>
      <c r="L82" s="44"/>
      <c r="M82" s="192" t="s">
        <v>19</v>
      </c>
      <c r="N82" s="193" t="s">
        <v>43</v>
      </c>
      <c r="O82" s="84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6" t="s">
        <v>146</v>
      </c>
      <c r="AT82" s="196" t="s">
        <v>141</v>
      </c>
      <c r="AU82" s="196" t="s">
        <v>72</v>
      </c>
      <c r="AY82" s="17" t="s">
        <v>147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7" t="s">
        <v>79</v>
      </c>
      <c r="BK82" s="197">
        <f>ROUND(I82*H82,2)</f>
        <v>0</v>
      </c>
      <c r="BL82" s="17" t="s">
        <v>146</v>
      </c>
      <c r="BM82" s="196" t="s">
        <v>153</v>
      </c>
    </row>
    <row r="83" s="2" customFormat="1">
      <c r="A83" s="38"/>
      <c r="B83" s="39"/>
      <c r="C83" s="40"/>
      <c r="D83" s="198" t="s">
        <v>149</v>
      </c>
      <c r="E83" s="40"/>
      <c r="F83" s="199" t="s">
        <v>154</v>
      </c>
      <c r="G83" s="40"/>
      <c r="H83" s="40"/>
      <c r="I83" s="200"/>
      <c r="J83" s="40"/>
      <c r="K83" s="40"/>
      <c r="L83" s="44"/>
      <c r="M83" s="201"/>
      <c r="N83" s="20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149</v>
      </c>
      <c r="AU83" s="17" t="s">
        <v>72</v>
      </c>
    </row>
    <row r="84" s="2" customFormat="1" ht="21.75" customHeight="1">
      <c r="A84" s="38"/>
      <c r="B84" s="39"/>
      <c r="C84" s="185" t="s">
        <v>155</v>
      </c>
      <c r="D84" s="185" t="s">
        <v>141</v>
      </c>
      <c r="E84" s="186" t="s">
        <v>156</v>
      </c>
      <c r="F84" s="187" t="s">
        <v>157</v>
      </c>
      <c r="G84" s="188" t="s">
        <v>144</v>
      </c>
      <c r="H84" s="189">
        <v>11298</v>
      </c>
      <c r="I84" s="190"/>
      <c r="J84" s="191">
        <f>ROUND(I84*H84,2)</f>
        <v>0</v>
      </c>
      <c r="K84" s="187" t="s">
        <v>145</v>
      </c>
      <c r="L84" s="44"/>
      <c r="M84" s="192" t="s">
        <v>19</v>
      </c>
      <c r="N84" s="193" t="s">
        <v>43</v>
      </c>
      <c r="O84" s="84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96" t="s">
        <v>146</v>
      </c>
      <c r="AT84" s="196" t="s">
        <v>141</v>
      </c>
      <c r="AU84" s="196" t="s">
        <v>72</v>
      </c>
      <c r="AY84" s="17" t="s">
        <v>147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7" t="s">
        <v>79</v>
      </c>
      <c r="BK84" s="197">
        <f>ROUND(I84*H84,2)</f>
        <v>0</v>
      </c>
      <c r="BL84" s="17" t="s">
        <v>146</v>
      </c>
      <c r="BM84" s="196" t="s">
        <v>158</v>
      </c>
    </row>
    <row r="85" s="2" customFormat="1">
      <c r="A85" s="38"/>
      <c r="B85" s="39"/>
      <c r="C85" s="40"/>
      <c r="D85" s="198" t="s">
        <v>149</v>
      </c>
      <c r="E85" s="40"/>
      <c r="F85" s="199" t="s">
        <v>159</v>
      </c>
      <c r="G85" s="40"/>
      <c r="H85" s="40"/>
      <c r="I85" s="200"/>
      <c r="J85" s="40"/>
      <c r="K85" s="40"/>
      <c r="L85" s="44"/>
      <c r="M85" s="201"/>
      <c r="N85" s="20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149</v>
      </c>
      <c r="AU85" s="17" t="s">
        <v>72</v>
      </c>
    </row>
    <row r="86" s="2" customFormat="1" ht="21.75" customHeight="1">
      <c r="A86" s="38"/>
      <c r="B86" s="39"/>
      <c r="C86" s="185" t="s">
        <v>146</v>
      </c>
      <c r="D86" s="185" t="s">
        <v>141</v>
      </c>
      <c r="E86" s="186" t="s">
        <v>160</v>
      </c>
      <c r="F86" s="187" t="s">
        <v>161</v>
      </c>
      <c r="G86" s="188" t="s">
        <v>144</v>
      </c>
      <c r="H86" s="189">
        <v>11298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162</v>
      </c>
    </row>
    <row r="87" s="2" customFormat="1">
      <c r="A87" s="38"/>
      <c r="B87" s="39"/>
      <c r="C87" s="40"/>
      <c r="D87" s="198" t="s">
        <v>149</v>
      </c>
      <c r="E87" s="40"/>
      <c r="F87" s="199" t="s">
        <v>163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2" customFormat="1">
      <c r="A88" s="38"/>
      <c r="B88" s="39"/>
      <c r="C88" s="185" t="s">
        <v>164</v>
      </c>
      <c r="D88" s="185" t="s">
        <v>141</v>
      </c>
      <c r="E88" s="186" t="s">
        <v>165</v>
      </c>
      <c r="F88" s="187" t="s">
        <v>166</v>
      </c>
      <c r="G88" s="188" t="s">
        <v>144</v>
      </c>
      <c r="H88" s="189">
        <v>8227</v>
      </c>
      <c r="I88" s="190"/>
      <c r="J88" s="191">
        <f>ROUND(I88*H88,2)</f>
        <v>0</v>
      </c>
      <c r="K88" s="187" t="s">
        <v>145</v>
      </c>
      <c r="L88" s="44"/>
      <c r="M88" s="192" t="s">
        <v>19</v>
      </c>
      <c r="N88" s="193" t="s">
        <v>43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146</v>
      </c>
      <c r="AT88" s="196" t="s">
        <v>141</v>
      </c>
      <c r="AU88" s="196" t="s">
        <v>72</v>
      </c>
      <c r="AY88" s="17" t="s">
        <v>147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79</v>
      </c>
      <c r="BK88" s="197">
        <f>ROUND(I88*H88,2)</f>
        <v>0</v>
      </c>
      <c r="BL88" s="17" t="s">
        <v>146</v>
      </c>
      <c r="BM88" s="196" t="s">
        <v>167</v>
      </c>
    </row>
    <row r="89" s="2" customFormat="1">
      <c r="A89" s="38"/>
      <c r="B89" s="39"/>
      <c r="C89" s="40"/>
      <c r="D89" s="198" t="s">
        <v>149</v>
      </c>
      <c r="E89" s="40"/>
      <c r="F89" s="199" t="s">
        <v>168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72</v>
      </c>
    </row>
    <row r="90" s="10" customFormat="1">
      <c r="A90" s="10"/>
      <c r="B90" s="203"/>
      <c r="C90" s="204"/>
      <c r="D90" s="198" t="s">
        <v>169</v>
      </c>
      <c r="E90" s="205" t="s">
        <v>19</v>
      </c>
      <c r="F90" s="206" t="s">
        <v>170</v>
      </c>
      <c r="G90" s="204"/>
      <c r="H90" s="207">
        <v>8227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72</v>
      </c>
      <c r="AV90" s="10" t="s">
        <v>81</v>
      </c>
      <c r="AW90" s="10" t="s">
        <v>33</v>
      </c>
      <c r="AX90" s="10" t="s">
        <v>79</v>
      </c>
      <c r="AY90" s="213" t="s">
        <v>147</v>
      </c>
    </row>
    <row r="91" s="2" customFormat="1" ht="16.5" customHeight="1">
      <c r="A91" s="38"/>
      <c r="B91" s="39"/>
      <c r="C91" s="214" t="s">
        <v>171</v>
      </c>
      <c r="D91" s="214" t="s">
        <v>172</v>
      </c>
      <c r="E91" s="215" t="s">
        <v>173</v>
      </c>
      <c r="F91" s="216" t="s">
        <v>174</v>
      </c>
      <c r="G91" s="217" t="s">
        <v>175</v>
      </c>
      <c r="H91" s="218">
        <v>205.67500000000001</v>
      </c>
      <c r="I91" s="219"/>
      <c r="J91" s="220">
        <f>ROUND(I91*H91,2)</f>
        <v>0</v>
      </c>
      <c r="K91" s="216" t="s">
        <v>145</v>
      </c>
      <c r="L91" s="221"/>
      <c r="M91" s="222" t="s">
        <v>19</v>
      </c>
      <c r="N91" s="223" t="s">
        <v>43</v>
      </c>
      <c r="O91" s="84"/>
      <c r="P91" s="194">
        <f>O91*H91</f>
        <v>0</v>
      </c>
      <c r="Q91" s="194">
        <v>0.001</v>
      </c>
      <c r="R91" s="194">
        <f>Q91*H91</f>
        <v>0.20567500000000002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176</v>
      </c>
      <c r="AT91" s="196" t="s">
        <v>172</v>
      </c>
      <c r="AU91" s="196" t="s">
        <v>72</v>
      </c>
      <c r="AY91" s="17" t="s">
        <v>147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79</v>
      </c>
      <c r="BK91" s="197">
        <f>ROUND(I91*H91,2)</f>
        <v>0</v>
      </c>
      <c r="BL91" s="17" t="s">
        <v>146</v>
      </c>
      <c r="BM91" s="196" t="s">
        <v>177</v>
      </c>
    </row>
    <row r="92" s="2" customFormat="1">
      <c r="A92" s="38"/>
      <c r="B92" s="39"/>
      <c r="C92" s="40"/>
      <c r="D92" s="198" t="s">
        <v>149</v>
      </c>
      <c r="E92" s="40"/>
      <c r="F92" s="199" t="s">
        <v>174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72</v>
      </c>
    </row>
    <row r="93" s="10" customFormat="1">
      <c r="A93" s="10"/>
      <c r="B93" s="203"/>
      <c r="C93" s="204"/>
      <c r="D93" s="198" t="s">
        <v>169</v>
      </c>
      <c r="E93" s="205" t="s">
        <v>19</v>
      </c>
      <c r="F93" s="206" t="s">
        <v>178</v>
      </c>
      <c r="G93" s="204"/>
      <c r="H93" s="207">
        <v>205.67500000000001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72</v>
      </c>
      <c r="AV93" s="10" t="s">
        <v>81</v>
      </c>
      <c r="AW93" s="10" t="s">
        <v>33</v>
      </c>
      <c r="AX93" s="10" t="s">
        <v>79</v>
      </c>
      <c r="AY93" s="213" t="s">
        <v>147</v>
      </c>
    </row>
    <row r="94" s="2" customFormat="1">
      <c r="A94" s="38"/>
      <c r="B94" s="39"/>
      <c r="C94" s="185" t="s">
        <v>179</v>
      </c>
      <c r="D94" s="185" t="s">
        <v>141</v>
      </c>
      <c r="E94" s="186" t="s">
        <v>180</v>
      </c>
      <c r="F94" s="187" t="s">
        <v>181</v>
      </c>
      <c r="G94" s="188" t="s">
        <v>144</v>
      </c>
      <c r="H94" s="189">
        <v>8227</v>
      </c>
      <c r="I94" s="190"/>
      <c r="J94" s="191">
        <f>ROUND(I94*H94,2)</f>
        <v>0</v>
      </c>
      <c r="K94" s="187" t="s">
        <v>145</v>
      </c>
      <c r="L94" s="44"/>
      <c r="M94" s="192" t="s">
        <v>19</v>
      </c>
      <c r="N94" s="193" t="s">
        <v>43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146</v>
      </c>
      <c r="AT94" s="196" t="s">
        <v>141</v>
      </c>
      <c r="AU94" s="196" t="s">
        <v>72</v>
      </c>
      <c r="AY94" s="17" t="s">
        <v>147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79</v>
      </c>
      <c r="BK94" s="197">
        <f>ROUND(I94*H94,2)</f>
        <v>0</v>
      </c>
      <c r="BL94" s="17" t="s">
        <v>146</v>
      </c>
      <c r="BM94" s="196" t="s">
        <v>182</v>
      </c>
    </row>
    <row r="95" s="2" customFormat="1">
      <c r="A95" s="38"/>
      <c r="B95" s="39"/>
      <c r="C95" s="40"/>
      <c r="D95" s="198" t="s">
        <v>149</v>
      </c>
      <c r="E95" s="40"/>
      <c r="F95" s="199" t="s">
        <v>183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72</v>
      </c>
    </row>
    <row r="96" s="10" customFormat="1">
      <c r="A96" s="10"/>
      <c r="B96" s="203"/>
      <c r="C96" s="204"/>
      <c r="D96" s="198" t="s">
        <v>169</v>
      </c>
      <c r="E96" s="205" t="s">
        <v>19</v>
      </c>
      <c r="F96" s="206" t="s">
        <v>170</v>
      </c>
      <c r="G96" s="204"/>
      <c r="H96" s="207">
        <v>8227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169</v>
      </c>
      <c r="AU96" s="213" t="s">
        <v>72</v>
      </c>
      <c r="AV96" s="10" t="s">
        <v>81</v>
      </c>
      <c r="AW96" s="10" t="s">
        <v>33</v>
      </c>
      <c r="AX96" s="10" t="s">
        <v>79</v>
      </c>
      <c r="AY96" s="213" t="s">
        <v>147</v>
      </c>
    </row>
    <row r="97" s="2" customFormat="1">
      <c r="A97" s="38"/>
      <c r="B97" s="39"/>
      <c r="C97" s="185" t="s">
        <v>176</v>
      </c>
      <c r="D97" s="185" t="s">
        <v>141</v>
      </c>
      <c r="E97" s="186" t="s">
        <v>184</v>
      </c>
      <c r="F97" s="187" t="s">
        <v>185</v>
      </c>
      <c r="G97" s="188" t="s">
        <v>186</v>
      </c>
      <c r="H97" s="189">
        <v>0.307</v>
      </c>
      <c r="I97" s="190"/>
      <c r="J97" s="191">
        <f>ROUND(I97*H97,2)</f>
        <v>0</v>
      </c>
      <c r="K97" s="187" t="s">
        <v>145</v>
      </c>
      <c r="L97" s="44"/>
      <c r="M97" s="192" t="s">
        <v>19</v>
      </c>
      <c r="N97" s="193" t="s">
        <v>43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146</v>
      </c>
      <c r="AT97" s="196" t="s">
        <v>141</v>
      </c>
      <c r="AU97" s="196" t="s">
        <v>72</v>
      </c>
      <c r="AY97" s="17" t="s">
        <v>147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79</v>
      </c>
      <c r="BK97" s="197">
        <f>ROUND(I97*H97,2)</f>
        <v>0</v>
      </c>
      <c r="BL97" s="17" t="s">
        <v>146</v>
      </c>
      <c r="BM97" s="196" t="s">
        <v>187</v>
      </c>
    </row>
    <row r="98" s="2" customFormat="1">
      <c r="A98" s="38"/>
      <c r="B98" s="39"/>
      <c r="C98" s="40"/>
      <c r="D98" s="198" t="s">
        <v>149</v>
      </c>
      <c r="E98" s="40"/>
      <c r="F98" s="199" t="s">
        <v>188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72</v>
      </c>
    </row>
    <row r="99" s="10" customFormat="1">
      <c r="A99" s="10"/>
      <c r="B99" s="203"/>
      <c r="C99" s="204"/>
      <c r="D99" s="198" t="s">
        <v>169</v>
      </c>
      <c r="E99" s="205" t="s">
        <v>19</v>
      </c>
      <c r="F99" s="206" t="s">
        <v>189</v>
      </c>
      <c r="G99" s="204"/>
      <c r="H99" s="207">
        <v>0.307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169</v>
      </c>
      <c r="AU99" s="213" t="s">
        <v>72</v>
      </c>
      <c r="AV99" s="10" t="s">
        <v>81</v>
      </c>
      <c r="AW99" s="10" t="s">
        <v>33</v>
      </c>
      <c r="AX99" s="10" t="s">
        <v>79</v>
      </c>
      <c r="AY99" s="213" t="s">
        <v>147</v>
      </c>
    </row>
    <row r="100" s="2" customFormat="1">
      <c r="A100" s="38"/>
      <c r="B100" s="39"/>
      <c r="C100" s="214" t="s">
        <v>190</v>
      </c>
      <c r="D100" s="214" t="s">
        <v>172</v>
      </c>
      <c r="E100" s="215" t="s">
        <v>191</v>
      </c>
      <c r="F100" s="216" t="s">
        <v>192</v>
      </c>
      <c r="G100" s="217" t="s">
        <v>175</v>
      </c>
      <c r="H100" s="218">
        <v>307.10000000000002</v>
      </c>
      <c r="I100" s="219"/>
      <c r="J100" s="220">
        <f>ROUND(I100*H100,2)</f>
        <v>0</v>
      </c>
      <c r="K100" s="216" t="s">
        <v>19</v>
      </c>
      <c r="L100" s="221"/>
      <c r="M100" s="222" t="s">
        <v>19</v>
      </c>
      <c r="N100" s="223" t="s">
        <v>43</v>
      </c>
      <c r="O100" s="84"/>
      <c r="P100" s="194">
        <f>O100*H100</f>
        <v>0</v>
      </c>
      <c r="Q100" s="194">
        <v>0.001</v>
      </c>
      <c r="R100" s="194">
        <f>Q100*H100</f>
        <v>0.30710000000000004</v>
      </c>
      <c r="S100" s="194">
        <v>0</v>
      </c>
      <c r="T100" s="19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6" t="s">
        <v>176</v>
      </c>
      <c r="AT100" s="196" t="s">
        <v>172</v>
      </c>
      <c r="AU100" s="196" t="s">
        <v>72</v>
      </c>
      <c r="AY100" s="17" t="s">
        <v>147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7" t="s">
        <v>79</v>
      </c>
      <c r="BK100" s="197">
        <f>ROUND(I100*H100,2)</f>
        <v>0</v>
      </c>
      <c r="BL100" s="17" t="s">
        <v>146</v>
      </c>
      <c r="BM100" s="196" t="s">
        <v>193</v>
      </c>
    </row>
    <row r="101" s="2" customFormat="1">
      <c r="A101" s="38"/>
      <c r="B101" s="39"/>
      <c r="C101" s="40"/>
      <c r="D101" s="198" t="s">
        <v>149</v>
      </c>
      <c r="E101" s="40"/>
      <c r="F101" s="199" t="s">
        <v>194</v>
      </c>
      <c r="G101" s="40"/>
      <c r="H101" s="40"/>
      <c r="I101" s="200"/>
      <c r="J101" s="40"/>
      <c r="K101" s="40"/>
      <c r="L101" s="44"/>
      <c r="M101" s="201"/>
      <c r="N101" s="20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72</v>
      </c>
    </row>
    <row r="102" s="10" customFormat="1">
      <c r="A102" s="10"/>
      <c r="B102" s="203"/>
      <c r="C102" s="204"/>
      <c r="D102" s="198" t="s">
        <v>169</v>
      </c>
      <c r="E102" s="205" t="s">
        <v>19</v>
      </c>
      <c r="F102" s="206" t="s">
        <v>195</v>
      </c>
      <c r="G102" s="204"/>
      <c r="H102" s="207">
        <v>307.10000000000002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72</v>
      </c>
      <c r="AV102" s="10" t="s">
        <v>81</v>
      </c>
      <c r="AW102" s="10" t="s">
        <v>33</v>
      </c>
      <c r="AX102" s="10" t="s">
        <v>79</v>
      </c>
      <c r="AY102" s="213" t="s">
        <v>147</v>
      </c>
    </row>
    <row r="103" s="2" customFormat="1" ht="33" customHeight="1">
      <c r="A103" s="38"/>
      <c r="B103" s="39"/>
      <c r="C103" s="185" t="s">
        <v>196</v>
      </c>
      <c r="D103" s="185" t="s">
        <v>141</v>
      </c>
      <c r="E103" s="186" t="s">
        <v>197</v>
      </c>
      <c r="F103" s="187" t="s">
        <v>198</v>
      </c>
      <c r="G103" s="188" t="s">
        <v>199</v>
      </c>
      <c r="H103" s="189">
        <v>4130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200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201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202</v>
      </c>
      <c r="G105" s="204"/>
      <c r="H105" s="207">
        <v>4130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33" customHeight="1">
      <c r="A106" s="38"/>
      <c r="B106" s="39"/>
      <c r="C106" s="185" t="s">
        <v>203</v>
      </c>
      <c r="D106" s="185" t="s">
        <v>141</v>
      </c>
      <c r="E106" s="186" t="s">
        <v>204</v>
      </c>
      <c r="F106" s="187" t="s">
        <v>205</v>
      </c>
      <c r="G106" s="188" t="s">
        <v>199</v>
      </c>
      <c r="H106" s="189">
        <v>780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206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207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208</v>
      </c>
      <c r="G108" s="204"/>
      <c r="H108" s="207">
        <v>780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>
      <c r="A109" s="38"/>
      <c r="B109" s="39"/>
      <c r="C109" s="185" t="s">
        <v>209</v>
      </c>
      <c r="D109" s="185" t="s">
        <v>141</v>
      </c>
      <c r="E109" s="186" t="s">
        <v>210</v>
      </c>
      <c r="F109" s="187" t="s">
        <v>211</v>
      </c>
      <c r="G109" s="188" t="s">
        <v>186</v>
      </c>
      <c r="H109" s="189">
        <v>0.246</v>
      </c>
      <c r="I109" s="190"/>
      <c r="J109" s="191">
        <f>ROUND(I109*H109,2)</f>
        <v>0</v>
      </c>
      <c r="K109" s="187" t="s">
        <v>145</v>
      </c>
      <c r="L109" s="44"/>
      <c r="M109" s="192" t="s">
        <v>19</v>
      </c>
      <c r="N109" s="193" t="s">
        <v>43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146</v>
      </c>
      <c r="AT109" s="196" t="s">
        <v>141</v>
      </c>
      <c r="AU109" s="196" t="s">
        <v>72</v>
      </c>
      <c r="AY109" s="17" t="s">
        <v>147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79</v>
      </c>
      <c r="BK109" s="197">
        <f>ROUND(I109*H109,2)</f>
        <v>0</v>
      </c>
      <c r="BL109" s="17" t="s">
        <v>146</v>
      </c>
      <c r="BM109" s="196" t="s">
        <v>212</v>
      </c>
    </row>
    <row r="110" s="2" customFormat="1">
      <c r="A110" s="38"/>
      <c r="B110" s="39"/>
      <c r="C110" s="40"/>
      <c r="D110" s="198" t="s">
        <v>149</v>
      </c>
      <c r="E110" s="40"/>
      <c r="F110" s="199" t="s">
        <v>213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72</v>
      </c>
    </row>
    <row r="111" s="10" customFormat="1">
      <c r="A111" s="10"/>
      <c r="B111" s="203"/>
      <c r="C111" s="204"/>
      <c r="D111" s="198" t="s">
        <v>169</v>
      </c>
      <c r="E111" s="205" t="s">
        <v>19</v>
      </c>
      <c r="F111" s="206" t="s">
        <v>214</v>
      </c>
      <c r="G111" s="204"/>
      <c r="H111" s="207">
        <v>0.246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72</v>
      </c>
      <c r="AV111" s="10" t="s">
        <v>81</v>
      </c>
      <c r="AW111" s="10" t="s">
        <v>33</v>
      </c>
      <c r="AX111" s="10" t="s">
        <v>79</v>
      </c>
      <c r="AY111" s="213" t="s">
        <v>147</v>
      </c>
    </row>
    <row r="112" s="2" customFormat="1" ht="16.5" customHeight="1">
      <c r="A112" s="38"/>
      <c r="B112" s="39"/>
      <c r="C112" s="214" t="s">
        <v>215</v>
      </c>
      <c r="D112" s="214" t="s">
        <v>172</v>
      </c>
      <c r="E112" s="215" t="s">
        <v>216</v>
      </c>
      <c r="F112" s="216" t="s">
        <v>217</v>
      </c>
      <c r="G112" s="217" t="s">
        <v>175</v>
      </c>
      <c r="H112" s="218">
        <v>245.5</v>
      </c>
      <c r="I112" s="219"/>
      <c r="J112" s="220">
        <f>ROUND(I112*H112,2)</f>
        <v>0</v>
      </c>
      <c r="K112" s="216" t="s">
        <v>145</v>
      </c>
      <c r="L112" s="221"/>
      <c r="M112" s="222" t="s">
        <v>19</v>
      </c>
      <c r="N112" s="223" t="s">
        <v>43</v>
      </c>
      <c r="O112" s="84"/>
      <c r="P112" s="194">
        <f>O112*H112</f>
        <v>0</v>
      </c>
      <c r="Q112" s="194">
        <v>0.001</v>
      </c>
      <c r="R112" s="194">
        <f>Q112*H112</f>
        <v>0.2455</v>
      </c>
      <c r="S112" s="194">
        <v>0</v>
      </c>
      <c r="T112" s="19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6" t="s">
        <v>176</v>
      </c>
      <c r="AT112" s="196" t="s">
        <v>172</v>
      </c>
      <c r="AU112" s="196" t="s">
        <v>72</v>
      </c>
      <c r="AY112" s="17" t="s">
        <v>147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79</v>
      </c>
      <c r="BK112" s="197">
        <f>ROUND(I112*H112,2)</f>
        <v>0</v>
      </c>
      <c r="BL112" s="17" t="s">
        <v>146</v>
      </c>
      <c r="BM112" s="196" t="s">
        <v>218</v>
      </c>
    </row>
    <row r="113" s="2" customFormat="1">
      <c r="A113" s="38"/>
      <c r="B113" s="39"/>
      <c r="C113" s="40"/>
      <c r="D113" s="198" t="s">
        <v>149</v>
      </c>
      <c r="E113" s="40"/>
      <c r="F113" s="199" t="s">
        <v>217</v>
      </c>
      <c r="G113" s="40"/>
      <c r="H113" s="40"/>
      <c r="I113" s="200"/>
      <c r="J113" s="40"/>
      <c r="K113" s="40"/>
      <c r="L113" s="44"/>
      <c r="M113" s="201"/>
      <c r="N113" s="20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72</v>
      </c>
    </row>
    <row r="114" s="10" customFormat="1">
      <c r="A114" s="10"/>
      <c r="B114" s="203"/>
      <c r="C114" s="204"/>
      <c r="D114" s="198" t="s">
        <v>169</v>
      </c>
      <c r="E114" s="205" t="s">
        <v>19</v>
      </c>
      <c r="F114" s="206" t="s">
        <v>219</v>
      </c>
      <c r="G114" s="204"/>
      <c r="H114" s="207">
        <v>245.5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169</v>
      </c>
      <c r="AU114" s="213" t="s">
        <v>72</v>
      </c>
      <c r="AV114" s="10" t="s">
        <v>81</v>
      </c>
      <c r="AW114" s="10" t="s">
        <v>33</v>
      </c>
      <c r="AX114" s="10" t="s">
        <v>79</v>
      </c>
      <c r="AY114" s="213" t="s">
        <v>147</v>
      </c>
    </row>
    <row r="115" s="2" customFormat="1">
      <c r="A115" s="38"/>
      <c r="B115" s="39"/>
      <c r="C115" s="185" t="s">
        <v>220</v>
      </c>
      <c r="D115" s="185" t="s">
        <v>141</v>
      </c>
      <c r="E115" s="186" t="s">
        <v>221</v>
      </c>
      <c r="F115" s="187" t="s">
        <v>222</v>
      </c>
      <c r="G115" s="188" t="s">
        <v>199</v>
      </c>
      <c r="H115" s="189">
        <v>960</v>
      </c>
      <c r="I115" s="190"/>
      <c r="J115" s="191">
        <f>ROUND(I115*H115,2)</f>
        <v>0</v>
      </c>
      <c r="K115" s="187" t="s">
        <v>145</v>
      </c>
      <c r="L115" s="44"/>
      <c r="M115" s="192" t="s">
        <v>19</v>
      </c>
      <c r="N115" s="193" t="s">
        <v>43</v>
      </c>
      <c r="O115" s="84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6" t="s">
        <v>146</v>
      </c>
      <c r="AT115" s="196" t="s">
        <v>141</v>
      </c>
      <c r="AU115" s="196" t="s">
        <v>72</v>
      </c>
      <c r="AY115" s="17" t="s">
        <v>147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79</v>
      </c>
      <c r="BK115" s="197">
        <f>ROUND(I115*H115,2)</f>
        <v>0</v>
      </c>
      <c r="BL115" s="17" t="s">
        <v>146</v>
      </c>
      <c r="BM115" s="196" t="s">
        <v>223</v>
      </c>
    </row>
    <row r="116" s="2" customFormat="1">
      <c r="A116" s="38"/>
      <c r="B116" s="39"/>
      <c r="C116" s="40"/>
      <c r="D116" s="198" t="s">
        <v>149</v>
      </c>
      <c r="E116" s="40"/>
      <c r="F116" s="199" t="s">
        <v>224</v>
      </c>
      <c r="G116" s="40"/>
      <c r="H116" s="40"/>
      <c r="I116" s="200"/>
      <c r="J116" s="40"/>
      <c r="K116" s="40"/>
      <c r="L116" s="44"/>
      <c r="M116" s="201"/>
      <c r="N116" s="20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72</v>
      </c>
    </row>
    <row r="117" s="10" customFormat="1">
      <c r="A117" s="10"/>
      <c r="B117" s="203"/>
      <c r="C117" s="204"/>
      <c r="D117" s="198" t="s">
        <v>169</v>
      </c>
      <c r="E117" s="205" t="s">
        <v>19</v>
      </c>
      <c r="F117" s="206" t="s">
        <v>225</v>
      </c>
      <c r="G117" s="204"/>
      <c r="H117" s="207">
        <v>960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169</v>
      </c>
      <c r="AU117" s="213" t="s">
        <v>72</v>
      </c>
      <c r="AV117" s="10" t="s">
        <v>81</v>
      </c>
      <c r="AW117" s="10" t="s">
        <v>33</v>
      </c>
      <c r="AX117" s="10" t="s">
        <v>79</v>
      </c>
      <c r="AY117" s="213" t="s">
        <v>147</v>
      </c>
    </row>
    <row r="118" s="2" customFormat="1">
      <c r="A118" s="38"/>
      <c r="B118" s="39"/>
      <c r="C118" s="185" t="s">
        <v>8</v>
      </c>
      <c r="D118" s="185" t="s">
        <v>141</v>
      </c>
      <c r="E118" s="186" t="s">
        <v>226</v>
      </c>
      <c r="F118" s="187" t="s">
        <v>227</v>
      </c>
      <c r="G118" s="188" t="s">
        <v>199</v>
      </c>
      <c r="H118" s="189">
        <v>3950</v>
      </c>
      <c r="I118" s="190"/>
      <c r="J118" s="191">
        <f>ROUND(I118*H118,2)</f>
        <v>0</v>
      </c>
      <c r="K118" s="187" t="s">
        <v>145</v>
      </c>
      <c r="L118" s="44"/>
      <c r="M118" s="192" t="s">
        <v>19</v>
      </c>
      <c r="N118" s="193" t="s">
        <v>43</v>
      </c>
      <c r="O118" s="84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6" t="s">
        <v>146</v>
      </c>
      <c r="AT118" s="196" t="s">
        <v>141</v>
      </c>
      <c r="AU118" s="196" t="s">
        <v>72</v>
      </c>
      <c r="AY118" s="17" t="s">
        <v>147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7" t="s">
        <v>79</v>
      </c>
      <c r="BK118" s="197">
        <f>ROUND(I118*H118,2)</f>
        <v>0</v>
      </c>
      <c r="BL118" s="17" t="s">
        <v>146</v>
      </c>
      <c r="BM118" s="196" t="s">
        <v>228</v>
      </c>
    </row>
    <row r="119" s="2" customFormat="1">
      <c r="A119" s="38"/>
      <c r="B119" s="39"/>
      <c r="C119" s="40"/>
      <c r="D119" s="198" t="s">
        <v>149</v>
      </c>
      <c r="E119" s="40"/>
      <c r="F119" s="199" t="s">
        <v>229</v>
      </c>
      <c r="G119" s="40"/>
      <c r="H119" s="40"/>
      <c r="I119" s="200"/>
      <c r="J119" s="40"/>
      <c r="K119" s="40"/>
      <c r="L119" s="44"/>
      <c r="M119" s="201"/>
      <c r="N119" s="202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72</v>
      </c>
    </row>
    <row r="120" s="10" customFormat="1">
      <c r="A120" s="10"/>
      <c r="B120" s="203"/>
      <c r="C120" s="204"/>
      <c r="D120" s="198" t="s">
        <v>169</v>
      </c>
      <c r="E120" s="205" t="s">
        <v>19</v>
      </c>
      <c r="F120" s="206" t="s">
        <v>230</v>
      </c>
      <c r="G120" s="204"/>
      <c r="H120" s="207">
        <v>3950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169</v>
      </c>
      <c r="AU120" s="213" t="s">
        <v>72</v>
      </c>
      <c r="AV120" s="10" t="s">
        <v>81</v>
      </c>
      <c r="AW120" s="10" t="s">
        <v>33</v>
      </c>
      <c r="AX120" s="10" t="s">
        <v>79</v>
      </c>
      <c r="AY120" s="213" t="s">
        <v>147</v>
      </c>
    </row>
    <row r="121" s="2" customFormat="1" ht="21.75" customHeight="1">
      <c r="A121" s="38"/>
      <c r="B121" s="39"/>
      <c r="C121" s="214" t="s">
        <v>231</v>
      </c>
      <c r="D121" s="214" t="s">
        <v>172</v>
      </c>
      <c r="E121" s="215" t="s">
        <v>232</v>
      </c>
      <c r="F121" s="216" t="s">
        <v>233</v>
      </c>
      <c r="G121" s="217" t="s">
        <v>199</v>
      </c>
      <c r="H121" s="218">
        <v>90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43</v>
      </c>
      <c r="O121" s="84"/>
      <c r="P121" s="194">
        <f>O121*H121</f>
        <v>0</v>
      </c>
      <c r="Q121" s="194">
        <v>0.0035999999999999999</v>
      </c>
      <c r="R121" s="194">
        <f>Q121*H121</f>
        <v>0.32400000000000001</v>
      </c>
      <c r="S121" s="194">
        <v>0</v>
      </c>
      <c r="T121" s="19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6" t="s">
        <v>176</v>
      </c>
      <c r="AT121" s="196" t="s">
        <v>172</v>
      </c>
      <c r="AU121" s="196" t="s">
        <v>72</v>
      </c>
      <c r="AY121" s="17" t="s">
        <v>147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79</v>
      </c>
      <c r="BK121" s="197">
        <f>ROUND(I121*H121,2)</f>
        <v>0</v>
      </c>
      <c r="BL121" s="17" t="s">
        <v>146</v>
      </c>
      <c r="BM121" s="196" t="s">
        <v>234</v>
      </c>
    </row>
    <row r="122" s="2" customFormat="1">
      <c r="A122" s="38"/>
      <c r="B122" s="39"/>
      <c r="C122" s="40"/>
      <c r="D122" s="198" t="s">
        <v>149</v>
      </c>
      <c r="E122" s="40"/>
      <c r="F122" s="199" t="s">
        <v>233</v>
      </c>
      <c r="G122" s="40"/>
      <c r="H122" s="40"/>
      <c r="I122" s="200"/>
      <c r="J122" s="40"/>
      <c r="K122" s="40"/>
      <c r="L122" s="44"/>
      <c r="M122" s="201"/>
      <c r="N122" s="20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72</v>
      </c>
    </row>
    <row r="123" s="2" customFormat="1" ht="21.75" customHeight="1">
      <c r="A123" s="38"/>
      <c r="B123" s="39"/>
      <c r="C123" s="214" t="s">
        <v>235</v>
      </c>
      <c r="D123" s="214" t="s">
        <v>172</v>
      </c>
      <c r="E123" s="215" t="s">
        <v>236</v>
      </c>
      <c r="F123" s="216" t="s">
        <v>237</v>
      </c>
      <c r="G123" s="217" t="s">
        <v>199</v>
      </c>
      <c r="H123" s="218">
        <v>170</v>
      </c>
      <c r="I123" s="219"/>
      <c r="J123" s="220">
        <f>ROUND(I123*H123,2)</f>
        <v>0</v>
      </c>
      <c r="K123" s="216" t="s">
        <v>19</v>
      </c>
      <c r="L123" s="221"/>
      <c r="M123" s="222" t="s">
        <v>19</v>
      </c>
      <c r="N123" s="223" t="s">
        <v>43</v>
      </c>
      <c r="O123" s="84"/>
      <c r="P123" s="194">
        <f>O123*H123</f>
        <v>0</v>
      </c>
      <c r="Q123" s="194">
        <v>0.0035999999999999999</v>
      </c>
      <c r="R123" s="194">
        <f>Q123*H123</f>
        <v>0.61199999999999999</v>
      </c>
      <c r="S123" s="194">
        <v>0</v>
      </c>
      <c r="T123" s="19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6" t="s">
        <v>176</v>
      </c>
      <c r="AT123" s="196" t="s">
        <v>172</v>
      </c>
      <c r="AU123" s="196" t="s">
        <v>72</v>
      </c>
      <c r="AY123" s="17" t="s">
        <v>147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79</v>
      </c>
      <c r="BK123" s="197">
        <f>ROUND(I123*H123,2)</f>
        <v>0</v>
      </c>
      <c r="BL123" s="17" t="s">
        <v>146</v>
      </c>
      <c r="BM123" s="196" t="s">
        <v>238</v>
      </c>
    </row>
    <row r="124" s="2" customFormat="1">
      <c r="A124" s="38"/>
      <c r="B124" s="39"/>
      <c r="C124" s="40"/>
      <c r="D124" s="198" t="s">
        <v>149</v>
      </c>
      <c r="E124" s="40"/>
      <c r="F124" s="199" t="s">
        <v>237</v>
      </c>
      <c r="G124" s="40"/>
      <c r="H124" s="40"/>
      <c r="I124" s="200"/>
      <c r="J124" s="40"/>
      <c r="K124" s="40"/>
      <c r="L124" s="44"/>
      <c r="M124" s="201"/>
      <c r="N124" s="20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72</v>
      </c>
    </row>
    <row r="125" s="2" customFormat="1" ht="16.5" customHeight="1">
      <c r="A125" s="38"/>
      <c r="B125" s="39"/>
      <c r="C125" s="214" t="s">
        <v>239</v>
      </c>
      <c r="D125" s="214" t="s">
        <v>172</v>
      </c>
      <c r="E125" s="215" t="s">
        <v>240</v>
      </c>
      <c r="F125" s="216" t="s">
        <v>241</v>
      </c>
      <c r="G125" s="217" t="s">
        <v>199</v>
      </c>
      <c r="H125" s="218">
        <v>60</v>
      </c>
      <c r="I125" s="219"/>
      <c r="J125" s="220">
        <f>ROUND(I125*H125,2)</f>
        <v>0</v>
      </c>
      <c r="K125" s="216" t="s">
        <v>19</v>
      </c>
      <c r="L125" s="221"/>
      <c r="M125" s="222" t="s">
        <v>19</v>
      </c>
      <c r="N125" s="223" t="s">
        <v>43</v>
      </c>
      <c r="O125" s="84"/>
      <c r="P125" s="194">
        <f>O125*H125</f>
        <v>0</v>
      </c>
      <c r="Q125" s="194">
        <v>0.0035999999999999999</v>
      </c>
      <c r="R125" s="194">
        <f>Q125*H125</f>
        <v>0.216</v>
      </c>
      <c r="S125" s="194">
        <v>0</v>
      </c>
      <c r="T125" s="19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6" t="s">
        <v>176</v>
      </c>
      <c r="AT125" s="196" t="s">
        <v>172</v>
      </c>
      <c r="AU125" s="196" t="s">
        <v>72</v>
      </c>
      <c r="AY125" s="17" t="s">
        <v>147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79</v>
      </c>
      <c r="BK125" s="197">
        <f>ROUND(I125*H125,2)</f>
        <v>0</v>
      </c>
      <c r="BL125" s="17" t="s">
        <v>146</v>
      </c>
      <c r="BM125" s="196" t="s">
        <v>242</v>
      </c>
    </row>
    <row r="126" s="2" customFormat="1">
      <c r="A126" s="38"/>
      <c r="B126" s="39"/>
      <c r="C126" s="40"/>
      <c r="D126" s="198" t="s">
        <v>149</v>
      </c>
      <c r="E126" s="40"/>
      <c r="F126" s="199" t="s">
        <v>241</v>
      </c>
      <c r="G126" s="40"/>
      <c r="H126" s="40"/>
      <c r="I126" s="200"/>
      <c r="J126" s="40"/>
      <c r="K126" s="40"/>
      <c r="L126" s="44"/>
      <c r="M126" s="201"/>
      <c r="N126" s="202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72</v>
      </c>
    </row>
    <row r="127" s="2" customFormat="1" ht="21.75" customHeight="1">
      <c r="A127" s="38"/>
      <c r="B127" s="39"/>
      <c r="C127" s="214" t="s">
        <v>243</v>
      </c>
      <c r="D127" s="214" t="s">
        <v>172</v>
      </c>
      <c r="E127" s="215" t="s">
        <v>244</v>
      </c>
      <c r="F127" s="216" t="s">
        <v>245</v>
      </c>
      <c r="G127" s="217" t="s">
        <v>199</v>
      </c>
      <c r="H127" s="218">
        <v>260</v>
      </c>
      <c r="I127" s="219"/>
      <c r="J127" s="220">
        <f>ROUND(I127*H127,2)</f>
        <v>0</v>
      </c>
      <c r="K127" s="216" t="s">
        <v>19</v>
      </c>
      <c r="L127" s="221"/>
      <c r="M127" s="222" t="s">
        <v>19</v>
      </c>
      <c r="N127" s="223" t="s">
        <v>43</v>
      </c>
      <c r="O127" s="84"/>
      <c r="P127" s="194">
        <f>O127*H127</f>
        <v>0</v>
      </c>
      <c r="Q127" s="194">
        <v>0.0035999999999999999</v>
      </c>
      <c r="R127" s="194">
        <f>Q127*H127</f>
        <v>0.93599999999999994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176</v>
      </c>
      <c r="AT127" s="196" t="s">
        <v>172</v>
      </c>
      <c r="AU127" s="196" t="s">
        <v>72</v>
      </c>
      <c r="AY127" s="17" t="s">
        <v>147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79</v>
      </c>
      <c r="BK127" s="197">
        <f>ROUND(I127*H127,2)</f>
        <v>0</v>
      </c>
      <c r="BL127" s="17" t="s">
        <v>146</v>
      </c>
      <c r="BM127" s="196" t="s">
        <v>246</v>
      </c>
    </row>
    <row r="128" s="2" customFormat="1">
      <c r="A128" s="38"/>
      <c r="B128" s="39"/>
      <c r="C128" s="40"/>
      <c r="D128" s="198" t="s">
        <v>149</v>
      </c>
      <c r="E128" s="40"/>
      <c r="F128" s="199" t="s">
        <v>245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72</v>
      </c>
    </row>
    <row r="129" s="2" customFormat="1" ht="21.75" customHeight="1">
      <c r="A129" s="38"/>
      <c r="B129" s="39"/>
      <c r="C129" s="214" t="s">
        <v>247</v>
      </c>
      <c r="D129" s="214" t="s">
        <v>172</v>
      </c>
      <c r="E129" s="215" t="s">
        <v>248</v>
      </c>
      <c r="F129" s="216" t="s">
        <v>249</v>
      </c>
      <c r="G129" s="217" t="s">
        <v>199</v>
      </c>
      <c r="H129" s="218">
        <v>40</v>
      </c>
      <c r="I129" s="219"/>
      <c r="J129" s="220">
        <f>ROUND(I129*H129,2)</f>
        <v>0</v>
      </c>
      <c r="K129" s="216" t="s">
        <v>19</v>
      </c>
      <c r="L129" s="221"/>
      <c r="M129" s="222" t="s">
        <v>19</v>
      </c>
      <c r="N129" s="223" t="s">
        <v>43</v>
      </c>
      <c r="O129" s="84"/>
      <c r="P129" s="194">
        <f>O129*H129</f>
        <v>0</v>
      </c>
      <c r="Q129" s="194">
        <v>0.0035999999999999999</v>
      </c>
      <c r="R129" s="194">
        <f>Q129*H129</f>
        <v>0.14399999999999999</v>
      </c>
      <c r="S129" s="194">
        <v>0</v>
      </c>
      <c r="T129" s="19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6" t="s">
        <v>176</v>
      </c>
      <c r="AT129" s="196" t="s">
        <v>172</v>
      </c>
      <c r="AU129" s="196" t="s">
        <v>72</v>
      </c>
      <c r="AY129" s="17" t="s">
        <v>147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79</v>
      </c>
      <c r="BK129" s="197">
        <f>ROUND(I129*H129,2)</f>
        <v>0</v>
      </c>
      <c r="BL129" s="17" t="s">
        <v>146</v>
      </c>
      <c r="BM129" s="196" t="s">
        <v>250</v>
      </c>
    </row>
    <row r="130" s="2" customFormat="1">
      <c r="A130" s="38"/>
      <c r="B130" s="39"/>
      <c r="C130" s="40"/>
      <c r="D130" s="198" t="s">
        <v>149</v>
      </c>
      <c r="E130" s="40"/>
      <c r="F130" s="199" t="s">
        <v>249</v>
      </c>
      <c r="G130" s="40"/>
      <c r="H130" s="40"/>
      <c r="I130" s="200"/>
      <c r="J130" s="40"/>
      <c r="K130" s="40"/>
      <c r="L130" s="44"/>
      <c r="M130" s="201"/>
      <c r="N130" s="20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72</v>
      </c>
    </row>
    <row r="131" s="2" customFormat="1" ht="16.5" customHeight="1">
      <c r="A131" s="38"/>
      <c r="B131" s="39"/>
      <c r="C131" s="214" t="s">
        <v>7</v>
      </c>
      <c r="D131" s="214" t="s">
        <v>172</v>
      </c>
      <c r="E131" s="215" t="s">
        <v>251</v>
      </c>
      <c r="F131" s="216" t="s">
        <v>252</v>
      </c>
      <c r="G131" s="217" t="s">
        <v>199</v>
      </c>
      <c r="H131" s="218">
        <v>160</v>
      </c>
      <c r="I131" s="219"/>
      <c r="J131" s="220">
        <f>ROUND(I131*H131,2)</f>
        <v>0</v>
      </c>
      <c r="K131" s="216" t="s">
        <v>19</v>
      </c>
      <c r="L131" s="221"/>
      <c r="M131" s="222" t="s">
        <v>19</v>
      </c>
      <c r="N131" s="223" t="s">
        <v>43</v>
      </c>
      <c r="O131" s="84"/>
      <c r="P131" s="194">
        <f>O131*H131</f>
        <v>0</v>
      </c>
      <c r="Q131" s="194">
        <v>0.0035999999999999999</v>
      </c>
      <c r="R131" s="194">
        <f>Q131*H131</f>
        <v>0.57599999999999996</v>
      </c>
      <c r="S131" s="194">
        <v>0</v>
      </c>
      <c r="T131" s="1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6" t="s">
        <v>176</v>
      </c>
      <c r="AT131" s="196" t="s">
        <v>172</v>
      </c>
      <c r="AU131" s="196" t="s">
        <v>72</v>
      </c>
      <c r="AY131" s="17" t="s">
        <v>147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79</v>
      </c>
      <c r="BK131" s="197">
        <f>ROUND(I131*H131,2)</f>
        <v>0</v>
      </c>
      <c r="BL131" s="17" t="s">
        <v>146</v>
      </c>
      <c r="BM131" s="196" t="s">
        <v>253</v>
      </c>
    </row>
    <row r="132" s="2" customFormat="1">
      <c r="A132" s="38"/>
      <c r="B132" s="39"/>
      <c r="C132" s="40"/>
      <c r="D132" s="198" t="s">
        <v>149</v>
      </c>
      <c r="E132" s="40"/>
      <c r="F132" s="199" t="s">
        <v>252</v>
      </c>
      <c r="G132" s="40"/>
      <c r="H132" s="40"/>
      <c r="I132" s="200"/>
      <c r="J132" s="40"/>
      <c r="K132" s="40"/>
      <c r="L132" s="44"/>
      <c r="M132" s="201"/>
      <c r="N132" s="20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72</v>
      </c>
    </row>
    <row r="133" s="2" customFormat="1" ht="16.5" customHeight="1">
      <c r="A133" s="38"/>
      <c r="B133" s="39"/>
      <c r="C133" s="214" t="s">
        <v>254</v>
      </c>
      <c r="D133" s="214" t="s">
        <v>172</v>
      </c>
      <c r="E133" s="215" t="s">
        <v>255</v>
      </c>
      <c r="F133" s="216" t="s">
        <v>256</v>
      </c>
      <c r="G133" s="217" t="s">
        <v>199</v>
      </c>
      <c r="H133" s="218">
        <v>90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43</v>
      </c>
      <c r="O133" s="84"/>
      <c r="P133" s="194">
        <f>O133*H133</f>
        <v>0</v>
      </c>
      <c r="Q133" s="194">
        <v>0.0015</v>
      </c>
      <c r="R133" s="194">
        <f>Q133*H133</f>
        <v>0.13500000000000001</v>
      </c>
      <c r="S133" s="194">
        <v>0</v>
      </c>
      <c r="T133" s="1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6" t="s">
        <v>176</v>
      </c>
      <c r="AT133" s="196" t="s">
        <v>172</v>
      </c>
      <c r="AU133" s="196" t="s">
        <v>72</v>
      </c>
      <c r="AY133" s="17" t="s">
        <v>147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79</v>
      </c>
      <c r="BK133" s="197">
        <f>ROUND(I133*H133,2)</f>
        <v>0</v>
      </c>
      <c r="BL133" s="17" t="s">
        <v>146</v>
      </c>
      <c r="BM133" s="196" t="s">
        <v>257</v>
      </c>
    </row>
    <row r="134" s="2" customFormat="1">
      <c r="A134" s="38"/>
      <c r="B134" s="39"/>
      <c r="C134" s="40"/>
      <c r="D134" s="198" t="s">
        <v>149</v>
      </c>
      <c r="E134" s="40"/>
      <c r="F134" s="199" t="s">
        <v>256</v>
      </c>
      <c r="G134" s="40"/>
      <c r="H134" s="40"/>
      <c r="I134" s="200"/>
      <c r="J134" s="40"/>
      <c r="K134" s="40"/>
      <c r="L134" s="44"/>
      <c r="M134" s="201"/>
      <c r="N134" s="20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72</v>
      </c>
    </row>
    <row r="135" s="2" customFormat="1">
      <c r="A135" s="38"/>
      <c r="B135" s="39"/>
      <c r="C135" s="214" t="s">
        <v>258</v>
      </c>
      <c r="D135" s="214" t="s">
        <v>172</v>
      </c>
      <c r="E135" s="215" t="s">
        <v>259</v>
      </c>
      <c r="F135" s="216" t="s">
        <v>260</v>
      </c>
      <c r="G135" s="217" t="s">
        <v>199</v>
      </c>
      <c r="H135" s="218">
        <v>60</v>
      </c>
      <c r="I135" s="219"/>
      <c r="J135" s="220">
        <f>ROUND(I135*H135,2)</f>
        <v>0</v>
      </c>
      <c r="K135" s="216" t="s">
        <v>19</v>
      </c>
      <c r="L135" s="221"/>
      <c r="M135" s="222" t="s">
        <v>19</v>
      </c>
      <c r="N135" s="223" t="s">
        <v>43</v>
      </c>
      <c r="O135" s="84"/>
      <c r="P135" s="194">
        <f>O135*H135</f>
        <v>0</v>
      </c>
      <c r="Q135" s="194">
        <v>0.0015</v>
      </c>
      <c r="R135" s="194">
        <f>Q135*H135</f>
        <v>0.089999999999999997</v>
      </c>
      <c r="S135" s="194">
        <v>0</v>
      </c>
      <c r="T135" s="19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6" t="s">
        <v>176</v>
      </c>
      <c r="AT135" s="196" t="s">
        <v>172</v>
      </c>
      <c r="AU135" s="196" t="s">
        <v>72</v>
      </c>
      <c r="AY135" s="17" t="s">
        <v>147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79</v>
      </c>
      <c r="BK135" s="197">
        <f>ROUND(I135*H135,2)</f>
        <v>0</v>
      </c>
      <c r="BL135" s="17" t="s">
        <v>146</v>
      </c>
      <c r="BM135" s="196" t="s">
        <v>261</v>
      </c>
    </row>
    <row r="136" s="2" customFormat="1">
      <c r="A136" s="38"/>
      <c r="B136" s="39"/>
      <c r="C136" s="40"/>
      <c r="D136" s="198" t="s">
        <v>149</v>
      </c>
      <c r="E136" s="40"/>
      <c r="F136" s="199" t="s">
        <v>260</v>
      </c>
      <c r="G136" s="40"/>
      <c r="H136" s="40"/>
      <c r="I136" s="200"/>
      <c r="J136" s="40"/>
      <c r="K136" s="40"/>
      <c r="L136" s="44"/>
      <c r="M136" s="201"/>
      <c r="N136" s="20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72</v>
      </c>
    </row>
    <row r="137" s="2" customFormat="1" ht="21.75" customHeight="1">
      <c r="A137" s="38"/>
      <c r="B137" s="39"/>
      <c r="C137" s="214" t="s">
        <v>262</v>
      </c>
      <c r="D137" s="214" t="s">
        <v>172</v>
      </c>
      <c r="E137" s="215" t="s">
        <v>263</v>
      </c>
      <c r="F137" s="216" t="s">
        <v>264</v>
      </c>
      <c r="G137" s="217" t="s">
        <v>199</v>
      </c>
      <c r="H137" s="218">
        <v>30</v>
      </c>
      <c r="I137" s="219"/>
      <c r="J137" s="220">
        <f>ROUND(I137*H137,2)</f>
        <v>0</v>
      </c>
      <c r="K137" s="216" t="s">
        <v>19</v>
      </c>
      <c r="L137" s="221"/>
      <c r="M137" s="222" t="s">
        <v>19</v>
      </c>
      <c r="N137" s="223" t="s">
        <v>43</v>
      </c>
      <c r="O137" s="84"/>
      <c r="P137" s="194">
        <f>O137*H137</f>
        <v>0</v>
      </c>
      <c r="Q137" s="194">
        <v>0.0015</v>
      </c>
      <c r="R137" s="194">
        <f>Q137*H137</f>
        <v>0.044999999999999998</v>
      </c>
      <c r="S137" s="194">
        <v>0</v>
      </c>
      <c r="T137" s="1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6" t="s">
        <v>176</v>
      </c>
      <c r="AT137" s="196" t="s">
        <v>172</v>
      </c>
      <c r="AU137" s="196" t="s">
        <v>72</v>
      </c>
      <c r="AY137" s="17" t="s">
        <v>147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79</v>
      </c>
      <c r="BK137" s="197">
        <f>ROUND(I137*H137,2)</f>
        <v>0</v>
      </c>
      <c r="BL137" s="17" t="s">
        <v>146</v>
      </c>
      <c r="BM137" s="196" t="s">
        <v>265</v>
      </c>
    </row>
    <row r="138" s="2" customFormat="1">
      <c r="A138" s="38"/>
      <c r="B138" s="39"/>
      <c r="C138" s="40"/>
      <c r="D138" s="198" t="s">
        <v>149</v>
      </c>
      <c r="E138" s="40"/>
      <c r="F138" s="199" t="s">
        <v>264</v>
      </c>
      <c r="G138" s="40"/>
      <c r="H138" s="40"/>
      <c r="I138" s="200"/>
      <c r="J138" s="40"/>
      <c r="K138" s="40"/>
      <c r="L138" s="44"/>
      <c r="M138" s="201"/>
      <c r="N138" s="20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72</v>
      </c>
    </row>
    <row r="139" s="2" customFormat="1" ht="21.75" customHeight="1">
      <c r="A139" s="38"/>
      <c r="B139" s="39"/>
      <c r="C139" s="214" t="s">
        <v>266</v>
      </c>
      <c r="D139" s="214" t="s">
        <v>172</v>
      </c>
      <c r="E139" s="215" t="s">
        <v>267</v>
      </c>
      <c r="F139" s="216" t="s">
        <v>268</v>
      </c>
      <c r="G139" s="217" t="s">
        <v>199</v>
      </c>
      <c r="H139" s="218">
        <v>480</v>
      </c>
      <c r="I139" s="219"/>
      <c r="J139" s="220">
        <f>ROUND(I139*H139,2)</f>
        <v>0</v>
      </c>
      <c r="K139" s="216" t="s">
        <v>19</v>
      </c>
      <c r="L139" s="221"/>
      <c r="M139" s="222" t="s">
        <v>19</v>
      </c>
      <c r="N139" s="223" t="s">
        <v>43</v>
      </c>
      <c r="O139" s="84"/>
      <c r="P139" s="194">
        <f>O139*H139</f>
        <v>0</v>
      </c>
      <c r="Q139" s="194">
        <v>0.0011999999999999999</v>
      </c>
      <c r="R139" s="194">
        <f>Q139*H139</f>
        <v>0.57599999999999996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176</v>
      </c>
      <c r="AT139" s="196" t="s">
        <v>172</v>
      </c>
      <c r="AU139" s="196" t="s">
        <v>72</v>
      </c>
      <c r="AY139" s="17" t="s">
        <v>147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79</v>
      </c>
      <c r="BK139" s="197">
        <f>ROUND(I139*H139,2)</f>
        <v>0</v>
      </c>
      <c r="BL139" s="17" t="s">
        <v>146</v>
      </c>
      <c r="BM139" s="196" t="s">
        <v>269</v>
      </c>
    </row>
    <row r="140" s="2" customFormat="1">
      <c r="A140" s="38"/>
      <c r="B140" s="39"/>
      <c r="C140" s="40"/>
      <c r="D140" s="198" t="s">
        <v>149</v>
      </c>
      <c r="E140" s="40"/>
      <c r="F140" s="199" t="s">
        <v>270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72</v>
      </c>
    </row>
    <row r="141" s="2" customFormat="1" ht="16.5" customHeight="1">
      <c r="A141" s="38"/>
      <c r="B141" s="39"/>
      <c r="C141" s="214" t="s">
        <v>271</v>
      </c>
      <c r="D141" s="214" t="s">
        <v>172</v>
      </c>
      <c r="E141" s="215" t="s">
        <v>272</v>
      </c>
      <c r="F141" s="216" t="s">
        <v>273</v>
      </c>
      <c r="G141" s="217" t="s">
        <v>199</v>
      </c>
      <c r="H141" s="218">
        <v>690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43</v>
      </c>
      <c r="O141" s="84"/>
      <c r="P141" s="194">
        <f>O141*H141</f>
        <v>0</v>
      </c>
      <c r="Q141" s="194">
        <v>0.0011999999999999999</v>
      </c>
      <c r="R141" s="194">
        <f>Q141*H141</f>
        <v>0.82799999999999996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176</v>
      </c>
      <c r="AT141" s="196" t="s">
        <v>172</v>
      </c>
      <c r="AU141" s="196" t="s">
        <v>72</v>
      </c>
      <c r="AY141" s="17" t="s">
        <v>147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79</v>
      </c>
      <c r="BK141" s="197">
        <f>ROUND(I141*H141,2)</f>
        <v>0</v>
      </c>
      <c r="BL141" s="17" t="s">
        <v>146</v>
      </c>
      <c r="BM141" s="196" t="s">
        <v>274</v>
      </c>
    </row>
    <row r="142" s="2" customFormat="1">
      <c r="A142" s="38"/>
      <c r="B142" s="39"/>
      <c r="C142" s="40"/>
      <c r="D142" s="198" t="s">
        <v>149</v>
      </c>
      <c r="E142" s="40"/>
      <c r="F142" s="199" t="s">
        <v>273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72</v>
      </c>
    </row>
    <row r="143" s="2" customFormat="1" ht="21.75" customHeight="1">
      <c r="A143" s="38"/>
      <c r="B143" s="39"/>
      <c r="C143" s="214" t="s">
        <v>275</v>
      </c>
      <c r="D143" s="214" t="s">
        <v>172</v>
      </c>
      <c r="E143" s="215" t="s">
        <v>276</v>
      </c>
      <c r="F143" s="216" t="s">
        <v>277</v>
      </c>
      <c r="G143" s="217" t="s">
        <v>199</v>
      </c>
      <c r="H143" s="218">
        <v>780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43</v>
      </c>
      <c r="O143" s="84"/>
      <c r="P143" s="194">
        <f>O143*H143</f>
        <v>0</v>
      </c>
      <c r="Q143" s="194">
        <v>0.0011999999999999999</v>
      </c>
      <c r="R143" s="194">
        <f>Q143*H143</f>
        <v>0.93599999999999994</v>
      </c>
      <c r="S143" s="194">
        <v>0</v>
      </c>
      <c r="T143" s="19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6" t="s">
        <v>176</v>
      </c>
      <c r="AT143" s="196" t="s">
        <v>172</v>
      </c>
      <c r="AU143" s="196" t="s">
        <v>72</v>
      </c>
      <c r="AY143" s="17" t="s">
        <v>147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79</v>
      </c>
      <c r="BK143" s="197">
        <f>ROUND(I143*H143,2)</f>
        <v>0</v>
      </c>
      <c r="BL143" s="17" t="s">
        <v>146</v>
      </c>
      <c r="BM143" s="196" t="s">
        <v>278</v>
      </c>
    </row>
    <row r="144" s="2" customFormat="1">
      <c r="A144" s="38"/>
      <c r="B144" s="39"/>
      <c r="C144" s="40"/>
      <c r="D144" s="198" t="s">
        <v>149</v>
      </c>
      <c r="E144" s="40"/>
      <c r="F144" s="199" t="s">
        <v>277</v>
      </c>
      <c r="G144" s="40"/>
      <c r="H144" s="40"/>
      <c r="I144" s="200"/>
      <c r="J144" s="40"/>
      <c r="K144" s="40"/>
      <c r="L144" s="44"/>
      <c r="M144" s="201"/>
      <c r="N144" s="20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72</v>
      </c>
    </row>
    <row r="145" s="2" customFormat="1" ht="16.5" customHeight="1">
      <c r="A145" s="38"/>
      <c r="B145" s="39"/>
      <c r="C145" s="214" t="s">
        <v>279</v>
      </c>
      <c r="D145" s="214" t="s">
        <v>172</v>
      </c>
      <c r="E145" s="215" t="s">
        <v>280</v>
      </c>
      <c r="F145" s="216" t="s">
        <v>281</v>
      </c>
      <c r="G145" s="217" t="s">
        <v>199</v>
      </c>
      <c r="H145" s="218">
        <v>525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43</v>
      </c>
      <c r="O145" s="84"/>
      <c r="P145" s="194">
        <f>O145*H145</f>
        <v>0</v>
      </c>
      <c r="Q145" s="194">
        <v>0.0011999999999999999</v>
      </c>
      <c r="R145" s="194">
        <f>Q145*H145</f>
        <v>0.62999999999999989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176</v>
      </c>
      <c r="AT145" s="196" t="s">
        <v>172</v>
      </c>
      <c r="AU145" s="196" t="s">
        <v>72</v>
      </c>
      <c r="AY145" s="17" t="s">
        <v>147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79</v>
      </c>
      <c r="BK145" s="197">
        <f>ROUND(I145*H145,2)</f>
        <v>0</v>
      </c>
      <c r="BL145" s="17" t="s">
        <v>146</v>
      </c>
      <c r="BM145" s="196" t="s">
        <v>282</v>
      </c>
    </row>
    <row r="146" s="2" customFormat="1">
      <c r="A146" s="38"/>
      <c r="B146" s="39"/>
      <c r="C146" s="40"/>
      <c r="D146" s="198" t="s">
        <v>149</v>
      </c>
      <c r="E146" s="40"/>
      <c r="F146" s="199" t="s">
        <v>281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72</v>
      </c>
    </row>
    <row r="147" s="10" customFormat="1">
      <c r="A147" s="10"/>
      <c r="B147" s="203"/>
      <c r="C147" s="204"/>
      <c r="D147" s="198" t="s">
        <v>169</v>
      </c>
      <c r="E147" s="205" t="s">
        <v>19</v>
      </c>
      <c r="F147" s="206" t="s">
        <v>283</v>
      </c>
      <c r="G147" s="204"/>
      <c r="H147" s="207">
        <v>525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169</v>
      </c>
      <c r="AU147" s="213" t="s">
        <v>72</v>
      </c>
      <c r="AV147" s="10" t="s">
        <v>81</v>
      </c>
      <c r="AW147" s="10" t="s">
        <v>33</v>
      </c>
      <c r="AX147" s="10" t="s">
        <v>79</v>
      </c>
      <c r="AY147" s="213" t="s">
        <v>147</v>
      </c>
    </row>
    <row r="148" s="2" customFormat="1" ht="16.5" customHeight="1">
      <c r="A148" s="38"/>
      <c r="B148" s="39"/>
      <c r="C148" s="214" t="s">
        <v>284</v>
      </c>
      <c r="D148" s="214" t="s">
        <v>172</v>
      </c>
      <c r="E148" s="215" t="s">
        <v>285</v>
      </c>
      <c r="F148" s="216" t="s">
        <v>286</v>
      </c>
      <c r="G148" s="217" t="s">
        <v>199</v>
      </c>
      <c r="H148" s="218">
        <v>180</v>
      </c>
      <c r="I148" s="219"/>
      <c r="J148" s="220">
        <f>ROUND(I148*H148,2)</f>
        <v>0</v>
      </c>
      <c r="K148" s="216" t="s">
        <v>19</v>
      </c>
      <c r="L148" s="221"/>
      <c r="M148" s="222" t="s">
        <v>19</v>
      </c>
      <c r="N148" s="223" t="s">
        <v>43</v>
      </c>
      <c r="O148" s="84"/>
      <c r="P148" s="194">
        <f>O148*H148</f>
        <v>0</v>
      </c>
      <c r="Q148" s="194">
        <v>0.0011999999999999999</v>
      </c>
      <c r="R148" s="194">
        <f>Q148*H148</f>
        <v>0.21599999999999997</v>
      </c>
      <c r="S148" s="194">
        <v>0</v>
      </c>
      <c r="T148" s="19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6" t="s">
        <v>176</v>
      </c>
      <c r="AT148" s="196" t="s">
        <v>172</v>
      </c>
      <c r="AU148" s="196" t="s">
        <v>72</v>
      </c>
      <c r="AY148" s="17" t="s">
        <v>147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79</v>
      </c>
      <c r="BK148" s="197">
        <f>ROUND(I148*H148,2)</f>
        <v>0</v>
      </c>
      <c r="BL148" s="17" t="s">
        <v>146</v>
      </c>
      <c r="BM148" s="196" t="s">
        <v>287</v>
      </c>
    </row>
    <row r="149" s="2" customFormat="1">
      <c r="A149" s="38"/>
      <c r="B149" s="39"/>
      <c r="C149" s="40"/>
      <c r="D149" s="198" t="s">
        <v>149</v>
      </c>
      <c r="E149" s="40"/>
      <c r="F149" s="199" t="s">
        <v>286</v>
      </c>
      <c r="G149" s="40"/>
      <c r="H149" s="40"/>
      <c r="I149" s="200"/>
      <c r="J149" s="40"/>
      <c r="K149" s="40"/>
      <c r="L149" s="44"/>
      <c r="M149" s="201"/>
      <c r="N149" s="20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72</v>
      </c>
    </row>
    <row r="150" s="2" customFormat="1" ht="16.5" customHeight="1">
      <c r="A150" s="38"/>
      <c r="B150" s="39"/>
      <c r="C150" s="214" t="s">
        <v>288</v>
      </c>
      <c r="D150" s="214" t="s">
        <v>172</v>
      </c>
      <c r="E150" s="215" t="s">
        <v>289</v>
      </c>
      <c r="F150" s="216" t="s">
        <v>290</v>
      </c>
      <c r="G150" s="217" t="s">
        <v>199</v>
      </c>
      <c r="H150" s="218">
        <v>480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43</v>
      </c>
      <c r="O150" s="84"/>
      <c r="P150" s="194">
        <f>O150*H150</f>
        <v>0</v>
      </c>
      <c r="Q150" s="194">
        <v>0.0011999999999999999</v>
      </c>
      <c r="R150" s="194">
        <f>Q150*H150</f>
        <v>0.57599999999999996</v>
      </c>
      <c r="S150" s="194">
        <v>0</v>
      </c>
      <c r="T150" s="19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6" t="s">
        <v>176</v>
      </c>
      <c r="AT150" s="196" t="s">
        <v>172</v>
      </c>
      <c r="AU150" s="196" t="s">
        <v>72</v>
      </c>
      <c r="AY150" s="17" t="s">
        <v>147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79</v>
      </c>
      <c r="BK150" s="197">
        <f>ROUND(I150*H150,2)</f>
        <v>0</v>
      </c>
      <c r="BL150" s="17" t="s">
        <v>146</v>
      </c>
      <c r="BM150" s="196" t="s">
        <v>291</v>
      </c>
    </row>
    <row r="151" s="2" customFormat="1">
      <c r="A151" s="38"/>
      <c r="B151" s="39"/>
      <c r="C151" s="40"/>
      <c r="D151" s="198" t="s">
        <v>149</v>
      </c>
      <c r="E151" s="40"/>
      <c r="F151" s="199" t="s">
        <v>290</v>
      </c>
      <c r="G151" s="40"/>
      <c r="H151" s="40"/>
      <c r="I151" s="200"/>
      <c r="J151" s="40"/>
      <c r="K151" s="40"/>
      <c r="L151" s="44"/>
      <c r="M151" s="201"/>
      <c r="N151" s="20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72</v>
      </c>
    </row>
    <row r="152" s="2" customFormat="1" ht="21.75" customHeight="1">
      <c r="A152" s="38"/>
      <c r="B152" s="39"/>
      <c r="C152" s="214" t="s">
        <v>292</v>
      </c>
      <c r="D152" s="214" t="s">
        <v>172</v>
      </c>
      <c r="E152" s="215" t="s">
        <v>293</v>
      </c>
      <c r="F152" s="216" t="s">
        <v>294</v>
      </c>
      <c r="G152" s="217" t="s">
        <v>199</v>
      </c>
      <c r="H152" s="218">
        <v>250</v>
      </c>
      <c r="I152" s="219"/>
      <c r="J152" s="220">
        <f>ROUND(I152*H152,2)</f>
        <v>0</v>
      </c>
      <c r="K152" s="216" t="s">
        <v>19</v>
      </c>
      <c r="L152" s="221"/>
      <c r="M152" s="222" t="s">
        <v>19</v>
      </c>
      <c r="N152" s="223" t="s">
        <v>43</v>
      </c>
      <c r="O152" s="84"/>
      <c r="P152" s="194">
        <f>O152*H152</f>
        <v>0</v>
      </c>
      <c r="Q152" s="194">
        <v>0.0011999999999999999</v>
      </c>
      <c r="R152" s="194">
        <f>Q152*H152</f>
        <v>0.29999999999999999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176</v>
      </c>
      <c r="AT152" s="196" t="s">
        <v>172</v>
      </c>
      <c r="AU152" s="196" t="s">
        <v>72</v>
      </c>
      <c r="AY152" s="17" t="s">
        <v>147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79</v>
      </c>
      <c r="BK152" s="197">
        <f>ROUND(I152*H152,2)</f>
        <v>0</v>
      </c>
      <c r="BL152" s="17" t="s">
        <v>146</v>
      </c>
      <c r="BM152" s="196" t="s">
        <v>295</v>
      </c>
    </row>
    <row r="153" s="2" customFormat="1">
      <c r="A153" s="38"/>
      <c r="B153" s="39"/>
      <c r="C153" s="40"/>
      <c r="D153" s="198" t="s">
        <v>149</v>
      </c>
      <c r="E153" s="40"/>
      <c r="F153" s="199" t="s">
        <v>294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72</v>
      </c>
    </row>
    <row r="154" s="2" customFormat="1" ht="16.5" customHeight="1">
      <c r="A154" s="38"/>
      <c r="B154" s="39"/>
      <c r="C154" s="214" t="s">
        <v>296</v>
      </c>
      <c r="D154" s="214" t="s">
        <v>172</v>
      </c>
      <c r="E154" s="215" t="s">
        <v>297</v>
      </c>
      <c r="F154" s="216" t="s">
        <v>298</v>
      </c>
      <c r="G154" s="217" t="s">
        <v>199</v>
      </c>
      <c r="H154" s="218">
        <v>265</v>
      </c>
      <c r="I154" s="219"/>
      <c r="J154" s="220">
        <f>ROUND(I154*H154,2)</f>
        <v>0</v>
      </c>
      <c r="K154" s="216" t="s">
        <v>19</v>
      </c>
      <c r="L154" s="221"/>
      <c r="M154" s="222" t="s">
        <v>19</v>
      </c>
      <c r="N154" s="223" t="s">
        <v>43</v>
      </c>
      <c r="O154" s="84"/>
      <c r="P154" s="194">
        <f>O154*H154</f>
        <v>0</v>
      </c>
      <c r="Q154" s="194">
        <v>0.0011999999999999999</v>
      </c>
      <c r="R154" s="194">
        <f>Q154*H154</f>
        <v>0.31799999999999995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176</v>
      </c>
      <c r="AT154" s="196" t="s">
        <v>172</v>
      </c>
      <c r="AU154" s="196" t="s">
        <v>72</v>
      </c>
      <c r="AY154" s="17" t="s">
        <v>147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79</v>
      </c>
      <c r="BK154" s="197">
        <f>ROUND(I154*H154,2)</f>
        <v>0</v>
      </c>
      <c r="BL154" s="17" t="s">
        <v>146</v>
      </c>
      <c r="BM154" s="196" t="s">
        <v>299</v>
      </c>
    </row>
    <row r="155" s="2" customFormat="1">
      <c r="A155" s="38"/>
      <c r="B155" s="39"/>
      <c r="C155" s="40"/>
      <c r="D155" s="198" t="s">
        <v>149</v>
      </c>
      <c r="E155" s="40"/>
      <c r="F155" s="199" t="s">
        <v>298</v>
      </c>
      <c r="G155" s="40"/>
      <c r="H155" s="40"/>
      <c r="I155" s="200"/>
      <c r="J155" s="40"/>
      <c r="K155" s="40"/>
      <c r="L155" s="44"/>
      <c r="M155" s="201"/>
      <c r="N155" s="202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72</v>
      </c>
    </row>
    <row r="156" s="2" customFormat="1" ht="16.5" customHeight="1">
      <c r="A156" s="38"/>
      <c r="B156" s="39"/>
      <c r="C156" s="214" t="s">
        <v>300</v>
      </c>
      <c r="D156" s="214" t="s">
        <v>172</v>
      </c>
      <c r="E156" s="215" t="s">
        <v>301</v>
      </c>
      <c r="F156" s="216" t="s">
        <v>302</v>
      </c>
      <c r="G156" s="217" t="s">
        <v>199</v>
      </c>
      <c r="H156" s="218">
        <v>300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43</v>
      </c>
      <c r="O156" s="84"/>
      <c r="P156" s="194">
        <f>O156*H156</f>
        <v>0</v>
      </c>
      <c r="Q156" s="194">
        <v>0.0011999999999999999</v>
      </c>
      <c r="R156" s="194">
        <f>Q156*H156</f>
        <v>0.35999999999999999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176</v>
      </c>
      <c r="AT156" s="196" t="s">
        <v>172</v>
      </c>
      <c r="AU156" s="196" t="s">
        <v>72</v>
      </c>
      <c r="AY156" s="17" t="s">
        <v>147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79</v>
      </c>
      <c r="BK156" s="197">
        <f>ROUND(I156*H156,2)</f>
        <v>0</v>
      </c>
      <c r="BL156" s="17" t="s">
        <v>146</v>
      </c>
      <c r="BM156" s="196" t="s">
        <v>303</v>
      </c>
    </row>
    <row r="157" s="2" customFormat="1">
      <c r="A157" s="38"/>
      <c r="B157" s="39"/>
      <c r="C157" s="40"/>
      <c r="D157" s="198" t="s">
        <v>149</v>
      </c>
      <c r="E157" s="40"/>
      <c r="F157" s="199" t="s">
        <v>302</v>
      </c>
      <c r="G157" s="40"/>
      <c r="H157" s="40"/>
      <c r="I157" s="200"/>
      <c r="J157" s="40"/>
      <c r="K157" s="40"/>
      <c r="L157" s="44"/>
      <c r="M157" s="201"/>
      <c r="N157" s="20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72</v>
      </c>
    </row>
    <row r="158" s="2" customFormat="1">
      <c r="A158" s="38"/>
      <c r="B158" s="39"/>
      <c r="C158" s="185" t="s">
        <v>304</v>
      </c>
      <c r="D158" s="185" t="s">
        <v>141</v>
      </c>
      <c r="E158" s="186" t="s">
        <v>305</v>
      </c>
      <c r="F158" s="187" t="s">
        <v>306</v>
      </c>
      <c r="G158" s="188" t="s">
        <v>199</v>
      </c>
      <c r="H158" s="189">
        <v>780</v>
      </c>
      <c r="I158" s="190"/>
      <c r="J158" s="191">
        <f>ROUND(I158*H158,2)</f>
        <v>0</v>
      </c>
      <c r="K158" s="187" t="s">
        <v>145</v>
      </c>
      <c r="L158" s="44"/>
      <c r="M158" s="192" t="s">
        <v>19</v>
      </c>
      <c r="N158" s="193" t="s">
        <v>43</v>
      </c>
      <c r="O158" s="84"/>
      <c r="P158" s="194">
        <f>O158*H158</f>
        <v>0</v>
      </c>
      <c r="Q158" s="194">
        <v>5.0000000000000002E-05</v>
      </c>
      <c r="R158" s="194">
        <f>Q158*H158</f>
        <v>0.039</v>
      </c>
      <c r="S158" s="194">
        <v>0</v>
      </c>
      <c r="T158" s="19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6" t="s">
        <v>146</v>
      </c>
      <c r="AT158" s="196" t="s">
        <v>141</v>
      </c>
      <c r="AU158" s="196" t="s">
        <v>72</v>
      </c>
      <c r="AY158" s="17" t="s">
        <v>147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79</v>
      </c>
      <c r="BK158" s="197">
        <f>ROUND(I158*H158,2)</f>
        <v>0</v>
      </c>
      <c r="BL158" s="17" t="s">
        <v>146</v>
      </c>
      <c r="BM158" s="196" t="s">
        <v>307</v>
      </c>
    </row>
    <row r="159" s="2" customFormat="1">
      <c r="A159" s="38"/>
      <c r="B159" s="39"/>
      <c r="C159" s="40"/>
      <c r="D159" s="198" t="s">
        <v>149</v>
      </c>
      <c r="E159" s="40"/>
      <c r="F159" s="199" t="s">
        <v>308</v>
      </c>
      <c r="G159" s="40"/>
      <c r="H159" s="40"/>
      <c r="I159" s="200"/>
      <c r="J159" s="40"/>
      <c r="K159" s="40"/>
      <c r="L159" s="44"/>
      <c r="M159" s="201"/>
      <c r="N159" s="20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72</v>
      </c>
    </row>
    <row r="160" s="10" customFormat="1">
      <c r="A160" s="10"/>
      <c r="B160" s="203"/>
      <c r="C160" s="204"/>
      <c r="D160" s="198" t="s">
        <v>169</v>
      </c>
      <c r="E160" s="205" t="s">
        <v>19</v>
      </c>
      <c r="F160" s="206" t="s">
        <v>309</v>
      </c>
      <c r="G160" s="204"/>
      <c r="H160" s="207">
        <v>780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169</v>
      </c>
      <c r="AU160" s="213" t="s">
        <v>72</v>
      </c>
      <c r="AV160" s="10" t="s">
        <v>81</v>
      </c>
      <c r="AW160" s="10" t="s">
        <v>33</v>
      </c>
      <c r="AX160" s="10" t="s">
        <v>79</v>
      </c>
      <c r="AY160" s="213" t="s">
        <v>147</v>
      </c>
    </row>
    <row r="161" s="2" customFormat="1" ht="21.75" customHeight="1">
      <c r="A161" s="38"/>
      <c r="B161" s="39"/>
      <c r="C161" s="185" t="s">
        <v>310</v>
      </c>
      <c r="D161" s="185" t="s">
        <v>141</v>
      </c>
      <c r="E161" s="186" t="s">
        <v>311</v>
      </c>
      <c r="F161" s="187" t="s">
        <v>312</v>
      </c>
      <c r="G161" s="188" t="s">
        <v>199</v>
      </c>
      <c r="H161" s="189">
        <v>1560</v>
      </c>
      <c r="I161" s="190"/>
      <c r="J161" s="191">
        <f>ROUND(I161*H161,2)</f>
        <v>0</v>
      </c>
      <c r="K161" s="187" t="s">
        <v>19</v>
      </c>
      <c r="L161" s="44"/>
      <c r="M161" s="192" t="s">
        <v>19</v>
      </c>
      <c r="N161" s="193" t="s">
        <v>43</v>
      </c>
      <c r="O161" s="84"/>
      <c r="P161" s="194">
        <f>O161*H161</f>
        <v>0</v>
      </c>
      <c r="Q161" s="194">
        <v>0.0025999999999999999</v>
      </c>
      <c r="R161" s="194">
        <f>Q161*H161</f>
        <v>4.056</v>
      </c>
      <c r="S161" s="194">
        <v>0</v>
      </c>
      <c r="T161" s="19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6" t="s">
        <v>146</v>
      </c>
      <c r="AT161" s="196" t="s">
        <v>141</v>
      </c>
      <c r="AU161" s="196" t="s">
        <v>72</v>
      </c>
      <c r="AY161" s="17" t="s">
        <v>147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79</v>
      </c>
      <c r="BK161" s="197">
        <f>ROUND(I161*H161,2)</f>
        <v>0</v>
      </c>
      <c r="BL161" s="17" t="s">
        <v>146</v>
      </c>
      <c r="BM161" s="196" t="s">
        <v>313</v>
      </c>
    </row>
    <row r="162" s="2" customFormat="1">
      <c r="A162" s="38"/>
      <c r="B162" s="39"/>
      <c r="C162" s="40"/>
      <c r="D162" s="198" t="s">
        <v>149</v>
      </c>
      <c r="E162" s="40"/>
      <c r="F162" s="199" t="s">
        <v>314</v>
      </c>
      <c r="G162" s="40"/>
      <c r="H162" s="40"/>
      <c r="I162" s="200"/>
      <c r="J162" s="40"/>
      <c r="K162" s="40"/>
      <c r="L162" s="44"/>
      <c r="M162" s="201"/>
      <c r="N162" s="202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72</v>
      </c>
    </row>
    <row r="163" s="10" customFormat="1">
      <c r="A163" s="10"/>
      <c r="B163" s="203"/>
      <c r="C163" s="204"/>
      <c r="D163" s="198" t="s">
        <v>169</v>
      </c>
      <c r="E163" s="205" t="s">
        <v>19</v>
      </c>
      <c r="F163" s="206" t="s">
        <v>315</v>
      </c>
      <c r="G163" s="204"/>
      <c r="H163" s="207">
        <v>1560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169</v>
      </c>
      <c r="AU163" s="213" t="s">
        <v>72</v>
      </c>
      <c r="AV163" s="10" t="s">
        <v>81</v>
      </c>
      <c r="AW163" s="10" t="s">
        <v>33</v>
      </c>
      <c r="AX163" s="10" t="s">
        <v>79</v>
      </c>
      <c r="AY163" s="213" t="s">
        <v>147</v>
      </c>
    </row>
    <row r="164" s="2" customFormat="1">
      <c r="A164" s="38"/>
      <c r="B164" s="39"/>
      <c r="C164" s="185" t="s">
        <v>316</v>
      </c>
      <c r="D164" s="185" t="s">
        <v>141</v>
      </c>
      <c r="E164" s="186" t="s">
        <v>317</v>
      </c>
      <c r="F164" s="187" t="s">
        <v>318</v>
      </c>
      <c r="G164" s="188" t="s">
        <v>199</v>
      </c>
      <c r="H164" s="189">
        <v>780</v>
      </c>
      <c r="I164" s="190"/>
      <c r="J164" s="191">
        <f>ROUND(I164*H164,2)</f>
        <v>0</v>
      </c>
      <c r="K164" s="187" t="s">
        <v>145</v>
      </c>
      <c r="L164" s="44"/>
      <c r="M164" s="192" t="s">
        <v>19</v>
      </c>
      <c r="N164" s="193" t="s">
        <v>43</v>
      </c>
      <c r="O164" s="84"/>
      <c r="P164" s="194">
        <f>O164*H164</f>
        <v>0</v>
      </c>
      <c r="Q164" s="194">
        <v>0.0020799999999999998</v>
      </c>
      <c r="R164" s="194">
        <f>Q164*H164</f>
        <v>1.6223999999999998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146</v>
      </c>
      <c r="AT164" s="196" t="s">
        <v>141</v>
      </c>
      <c r="AU164" s="196" t="s">
        <v>72</v>
      </c>
      <c r="AY164" s="17" t="s">
        <v>147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79</v>
      </c>
      <c r="BK164" s="197">
        <f>ROUND(I164*H164,2)</f>
        <v>0</v>
      </c>
      <c r="BL164" s="17" t="s">
        <v>146</v>
      </c>
      <c r="BM164" s="196" t="s">
        <v>319</v>
      </c>
    </row>
    <row r="165" s="2" customFormat="1">
      <c r="A165" s="38"/>
      <c r="B165" s="39"/>
      <c r="C165" s="40"/>
      <c r="D165" s="198" t="s">
        <v>149</v>
      </c>
      <c r="E165" s="40"/>
      <c r="F165" s="199" t="s">
        <v>320</v>
      </c>
      <c r="G165" s="40"/>
      <c r="H165" s="40"/>
      <c r="I165" s="200"/>
      <c r="J165" s="40"/>
      <c r="K165" s="40"/>
      <c r="L165" s="44"/>
      <c r="M165" s="201"/>
      <c r="N165" s="202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72</v>
      </c>
    </row>
    <row r="166" s="10" customFormat="1">
      <c r="A166" s="10"/>
      <c r="B166" s="203"/>
      <c r="C166" s="204"/>
      <c r="D166" s="198" t="s">
        <v>169</v>
      </c>
      <c r="E166" s="205" t="s">
        <v>19</v>
      </c>
      <c r="F166" s="206" t="s">
        <v>309</v>
      </c>
      <c r="G166" s="204"/>
      <c r="H166" s="207">
        <v>780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169</v>
      </c>
      <c r="AU166" s="213" t="s">
        <v>72</v>
      </c>
      <c r="AV166" s="10" t="s">
        <v>81</v>
      </c>
      <c r="AW166" s="10" t="s">
        <v>33</v>
      </c>
      <c r="AX166" s="10" t="s">
        <v>79</v>
      </c>
      <c r="AY166" s="213" t="s">
        <v>147</v>
      </c>
    </row>
    <row r="167" s="2" customFormat="1" ht="33" customHeight="1">
      <c r="A167" s="38"/>
      <c r="B167" s="39"/>
      <c r="C167" s="185" t="s">
        <v>321</v>
      </c>
      <c r="D167" s="185" t="s">
        <v>141</v>
      </c>
      <c r="E167" s="186" t="s">
        <v>322</v>
      </c>
      <c r="F167" s="187" t="s">
        <v>323</v>
      </c>
      <c r="G167" s="188" t="s">
        <v>324</v>
      </c>
      <c r="H167" s="189">
        <v>39.5</v>
      </c>
      <c r="I167" s="190"/>
      <c r="J167" s="191">
        <f>ROUND(I167*H167,2)</f>
        <v>0</v>
      </c>
      <c r="K167" s="187" t="s">
        <v>145</v>
      </c>
      <c r="L167" s="44"/>
      <c r="M167" s="192" t="s">
        <v>19</v>
      </c>
      <c r="N167" s="193" t="s">
        <v>43</v>
      </c>
      <c r="O167" s="84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6" t="s">
        <v>146</v>
      </c>
      <c r="AT167" s="196" t="s">
        <v>141</v>
      </c>
      <c r="AU167" s="196" t="s">
        <v>72</v>
      </c>
      <c r="AY167" s="17" t="s">
        <v>147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79</v>
      </c>
      <c r="BK167" s="197">
        <f>ROUND(I167*H167,2)</f>
        <v>0</v>
      </c>
      <c r="BL167" s="17" t="s">
        <v>146</v>
      </c>
      <c r="BM167" s="196" t="s">
        <v>325</v>
      </c>
    </row>
    <row r="168" s="2" customFormat="1">
      <c r="A168" s="38"/>
      <c r="B168" s="39"/>
      <c r="C168" s="40"/>
      <c r="D168" s="198" t="s">
        <v>149</v>
      </c>
      <c r="E168" s="40"/>
      <c r="F168" s="199" t="s">
        <v>326</v>
      </c>
      <c r="G168" s="40"/>
      <c r="H168" s="40"/>
      <c r="I168" s="200"/>
      <c r="J168" s="40"/>
      <c r="K168" s="40"/>
      <c r="L168" s="44"/>
      <c r="M168" s="201"/>
      <c r="N168" s="202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72</v>
      </c>
    </row>
    <row r="169" s="10" customFormat="1">
      <c r="A169" s="10"/>
      <c r="B169" s="203"/>
      <c r="C169" s="204"/>
      <c r="D169" s="198" t="s">
        <v>169</v>
      </c>
      <c r="E169" s="205" t="s">
        <v>19</v>
      </c>
      <c r="F169" s="206" t="s">
        <v>327</v>
      </c>
      <c r="G169" s="204"/>
      <c r="H169" s="207">
        <v>39.5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169</v>
      </c>
      <c r="AU169" s="213" t="s">
        <v>72</v>
      </c>
      <c r="AV169" s="10" t="s">
        <v>81</v>
      </c>
      <c r="AW169" s="10" t="s">
        <v>33</v>
      </c>
      <c r="AX169" s="10" t="s">
        <v>79</v>
      </c>
      <c r="AY169" s="213" t="s">
        <v>147</v>
      </c>
    </row>
    <row r="170" s="2" customFormat="1" ht="33" customHeight="1">
      <c r="A170" s="38"/>
      <c r="B170" s="39"/>
      <c r="C170" s="185" t="s">
        <v>328</v>
      </c>
      <c r="D170" s="185" t="s">
        <v>141</v>
      </c>
      <c r="E170" s="186" t="s">
        <v>329</v>
      </c>
      <c r="F170" s="187" t="s">
        <v>330</v>
      </c>
      <c r="G170" s="188" t="s">
        <v>324</v>
      </c>
      <c r="H170" s="189">
        <v>1.8</v>
      </c>
      <c r="I170" s="190"/>
      <c r="J170" s="191">
        <f>ROUND(I170*H170,2)</f>
        <v>0</v>
      </c>
      <c r="K170" s="187" t="s">
        <v>145</v>
      </c>
      <c r="L170" s="44"/>
      <c r="M170" s="192" t="s">
        <v>19</v>
      </c>
      <c r="N170" s="193" t="s">
        <v>43</v>
      </c>
      <c r="O170" s="84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6" t="s">
        <v>146</v>
      </c>
      <c r="AT170" s="196" t="s">
        <v>141</v>
      </c>
      <c r="AU170" s="196" t="s">
        <v>72</v>
      </c>
      <c r="AY170" s="17" t="s">
        <v>147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79</v>
      </c>
      <c r="BK170" s="197">
        <f>ROUND(I170*H170,2)</f>
        <v>0</v>
      </c>
      <c r="BL170" s="17" t="s">
        <v>146</v>
      </c>
      <c r="BM170" s="196" t="s">
        <v>331</v>
      </c>
    </row>
    <row r="171" s="2" customFormat="1">
      <c r="A171" s="38"/>
      <c r="B171" s="39"/>
      <c r="C171" s="40"/>
      <c r="D171" s="198" t="s">
        <v>149</v>
      </c>
      <c r="E171" s="40"/>
      <c r="F171" s="199" t="s">
        <v>332</v>
      </c>
      <c r="G171" s="40"/>
      <c r="H171" s="40"/>
      <c r="I171" s="200"/>
      <c r="J171" s="40"/>
      <c r="K171" s="40"/>
      <c r="L171" s="44"/>
      <c r="M171" s="201"/>
      <c r="N171" s="20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72</v>
      </c>
    </row>
    <row r="172" s="10" customFormat="1">
      <c r="A172" s="10"/>
      <c r="B172" s="203"/>
      <c r="C172" s="204"/>
      <c r="D172" s="198" t="s">
        <v>169</v>
      </c>
      <c r="E172" s="205" t="s">
        <v>19</v>
      </c>
      <c r="F172" s="206" t="s">
        <v>333</v>
      </c>
      <c r="G172" s="204"/>
      <c r="H172" s="207">
        <v>1.8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169</v>
      </c>
      <c r="AU172" s="213" t="s">
        <v>72</v>
      </c>
      <c r="AV172" s="10" t="s">
        <v>81</v>
      </c>
      <c r="AW172" s="10" t="s">
        <v>33</v>
      </c>
      <c r="AX172" s="10" t="s">
        <v>79</v>
      </c>
      <c r="AY172" s="213" t="s">
        <v>147</v>
      </c>
    </row>
    <row r="173" s="2" customFormat="1">
      <c r="A173" s="38"/>
      <c r="B173" s="39"/>
      <c r="C173" s="185" t="s">
        <v>334</v>
      </c>
      <c r="D173" s="185" t="s">
        <v>141</v>
      </c>
      <c r="E173" s="186" t="s">
        <v>335</v>
      </c>
      <c r="F173" s="187" t="s">
        <v>336</v>
      </c>
      <c r="G173" s="188" t="s">
        <v>144</v>
      </c>
      <c r="H173" s="189">
        <v>3071</v>
      </c>
      <c r="I173" s="190"/>
      <c r="J173" s="191">
        <f>ROUND(I173*H173,2)</f>
        <v>0</v>
      </c>
      <c r="K173" s="187" t="s">
        <v>145</v>
      </c>
      <c r="L173" s="44"/>
      <c r="M173" s="192" t="s">
        <v>19</v>
      </c>
      <c r="N173" s="193" t="s">
        <v>43</v>
      </c>
      <c r="O173" s="84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6" t="s">
        <v>146</v>
      </c>
      <c r="AT173" s="196" t="s">
        <v>141</v>
      </c>
      <c r="AU173" s="196" t="s">
        <v>72</v>
      </c>
      <c r="AY173" s="17" t="s">
        <v>147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79</v>
      </c>
      <c r="BK173" s="197">
        <f>ROUND(I173*H173,2)</f>
        <v>0</v>
      </c>
      <c r="BL173" s="17" t="s">
        <v>146</v>
      </c>
      <c r="BM173" s="196" t="s">
        <v>337</v>
      </c>
    </row>
    <row r="174" s="2" customFormat="1">
      <c r="A174" s="38"/>
      <c r="B174" s="39"/>
      <c r="C174" s="40"/>
      <c r="D174" s="198" t="s">
        <v>149</v>
      </c>
      <c r="E174" s="40"/>
      <c r="F174" s="199" t="s">
        <v>338</v>
      </c>
      <c r="G174" s="40"/>
      <c r="H174" s="40"/>
      <c r="I174" s="200"/>
      <c r="J174" s="40"/>
      <c r="K174" s="40"/>
      <c r="L174" s="44"/>
      <c r="M174" s="201"/>
      <c r="N174" s="20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72</v>
      </c>
    </row>
    <row r="175" s="2" customFormat="1" ht="16.5" customHeight="1">
      <c r="A175" s="38"/>
      <c r="B175" s="39"/>
      <c r="C175" s="214" t="s">
        <v>339</v>
      </c>
      <c r="D175" s="214" t="s">
        <v>172</v>
      </c>
      <c r="E175" s="215" t="s">
        <v>340</v>
      </c>
      <c r="F175" s="216" t="s">
        <v>341</v>
      </c>
      <c r="G175" s="217" t="s">
        <v>342</v>
      </c>
      <c r="H175" s="218">
        <v>316.31299999999999</v>
      </c>
      <c r="I175" s="219"/>
      <c r="J175" s="220">
        <f>ROUND(I175*H175,2)</f>
        <v>0</v>
      </c>
      <c r="K175" s="216" t="s">
        <v>19</v>
      </c>
      <c r="L175" s="221"/>
      <c r="M175" s="222" t="s">
        <v>19</v>
      </c>
      <c r="N175" s="223" t="s">
        <v>43</v>
      </c>
      <c r="O175" s="84"/>
      <c r="P175" s="194">
        <f>O175*H175</f>
        <v>0</v>
      </c>
      <c r="Q175" s="194">
        <v>0.20000000000000001</v>
      </c>
      <c r="R175" s="194">
        <f>Q175*H175</f>
        <v>63.262599999999999</v>
      </c>
      <c r="S175" s="194">
        <v>0</v>
      </c>
      <c r="T175" s="19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6" t="s">
        <v>176</v>
      </c>
      <c r="AT175" s="196" t="s">
        <v>172</v>
      </c>
      <c r="AU175" s="196" t="s">
        <v>72</v>
      </c>
      <c r="AY175" s="17" t="s">
        <v>147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79</v>
      </c>
      <c r="BK175" s="197">
        <f>ROUND(I175*H175,2)</f>
        <v>0</v>
      </c>
      <c r="BL175" s="17" t="s">
        <v>146</v>
      </c>
      <c r="BM175" s="196" t="s">
        <v>343</v>
      </c>
    </row>
    <row r="176" s="2" customFormat="1">
      <c r="A176" s="38"/>
      <c r="B176" s="39"/>
      <c r="C176" s="40"/>
      <c r="D176" s="198" t="s">
        <v>149</v>
      </c>
      <c r="E176" s="40"/>
      <c r="F176" s="199" t="s">
        <v>344</v>
      </c>
      <c r="G176" s="40"/>
      <c r="H176" s="40"/>
      <c r="I176" s="200"/>
      <c r="J176" s="40"/>
      <c r="K176" s="40"/>
      <c r="L176" s="44"/>
      <c r="M176" s="201"/>
      <c r="N176" s="202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72</v>
      </c>
    </row>
    <row r="177" s="10" customFormat="1">
      <c r="A177" s="10"/>
      <c r="B177" s="203"/>
      <c r="C177" s="204"/>
      <c r="D177" s="198" t="s">
        <v>169</v>
      </c>
      <c r="E177" s="205" t="s">
        <v>19</v>
      </c>
      <c r="F177" s="206" t="s">
        <v>345</v>
      </c>
      <c r="G177" s="204"/>
      <c r="H177" s="207">
        <v>307.10000000000002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3" t="s">
        <v>169</v>
      </c>
      <c r="AU177" s="213" t="s">
        <v>72</v>
      </c>
      <c r="AV177" s="10" t="s">
        <v>81</v>
      </c>
      <c r="AW177" s="10" t="s">
        <v>33</v>
      </c>
      <c r="AX177" s="10" t="s">
        <v>79</v>
      </c>
      <c r="AY177" s="213" t="s">
        <v>147</v>
      </c>
    </row>
    <row r="178" s="10" customFormat="1">
      <c r="A178" s="10"/>
      <c r="B178" s="203"/>
      <c r="C178" s="204"/>
      <c r="D178" s="198" t="s">
        <v>169</v>
      </c>
      <c r="E178" s="204"/>
      <c r="F178" s="206" t="s">
        <v>346</v>
      </c>
      <c r="G178" s="204"/>
      <c r="H178" s="207">
        <v>316.31299999999999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169</v>
      </c>
      <c r="AU178" s="213" t="s">
        <v>72</v>
      </c>
      <c r="AV178" s="10" t="s">
        <v>81</v>
      </c>
      <c r="AW178" s="10" t="s">
        <v>4</v>
      </c>
      <c r="AX178" s="10" t="s">
        <v>79</v>
      </c>
      <c r="AY178" s="213" t="s">
        <v>147</v>
      </c>
    </row>
    <row r="179" s="2" customFormat="1" ht="16.5" customHeight="1">
      <c r="A179" s="38"/>
      <c r="B179" s="39"/>
      <c r="C179" s="185" t="s">
        <v>347</v>
      </c>
      <c r="D179" s="185" t="s">
        <v>141</v>
      </c>
      <c r="E179" s="186" t="s">
        <v>348</v>
      </c>
      <c r="F179" s="187" t="s">
        <v>349</v>
      </c>
      <c r="G179" s="188" t="s">
        <v>342</v>
      </c>
      <c r="H179" s="189">
        <v>68.299999999999997</v>
      </c>
      <c r="I179" s="190"/>
      <c r="J179" s="191">
        <f>ROUND(I179*H179,2)</f>
        <v>0</v>
      </c>
      <c r="K179" s="187" t="s">
        <v>145</v>
      </c>
      <c r="L179" s="44"/>
      <c r="M179" s="192" t="s">
        <v>19</v>
      </c>
      <c r="N179" s="193" t="s">
        <v>43</v>
      </c>
      <c r="O179" s="84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6" t="s">
        <v>146</v>
      </c>
      <c r="AT179" s="196" t="s">
        <v>141</v>
      </c>
      <c r="AU179" s="196" t="s">
        <v>72</v>
      </c>
      <c r="AY179" s="17" t="s">
        <v>147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79</v>
      </c>
      <c r="BK179" s="197">
        <f>ROUND(I179*H179,2)</f>
        <v>0</v>
      </c>
      <c r="BL179" s="17" t="s">
        <v>146</v>
      </c>
      <c r="BM179" s="196" t="s">
        <v>350</v>
      </c>
    </row>
    <row r="180" s="2" customFormat="1">
      <c r="A180" s="38"/>
      <c r="B180" s="39"/>
      <c r="C180" s="40"/>
      <c r="D180" s="198" t="s">
        <v>149</v>
      </c>
      <c r="E180" s="40"/>
      <c r="F180" s="199" t="s">
        <v>351</v>
      </c>
      <c r="G180" s="40"/>
      <c r="H180" s="40"/>
      <c r="I180" s="200"/>
      <c r="J180" s="40"/>
      <c r="K180" s="40"/>
      <c r="L180" s="44"/>
      <c r="M180" s="201"/>
      <c r="N180" s="202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72</v>
      </c>
    </row>
    <row r="181" s="10" customFormat="1">
      <c r="A181" s="10"/>
      <c r="B181" s="203"/>
      <c r="C181" s="204"/>
      <c r="D181" s="198" t="s">
        <v>169</v>
      </c>
      <c r="E181" s="205" t="s">
        <v>19</v>
      </c>
      <c r="F181" s="206" t="s">
        <v>352</v>
      </c>
      <c r="G181" s="204"/>
      <c r="H181" s="207">
        <v>68.299999999999997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169</v>
      </c>
      <c r="AU181" s="213" t="s">
        <v>72</v>
      </c>
      <c r="AV181" s="10" t="s">
        <v>81</v>
      </c>
      <c r="AW181" s="10" t="s">
        <v>33</v>
      </c>
      <c r="AX181" s="10" t="s">
        <v>79</v>
      </c>
      <c r="AY181" s="213" t="s">
        <v>147</v>
      </c>
    </row>
    <row r="182" s="2" customFormat="1" ht="21.75" customHeight="1">
      <c r="A182" s="38"/>
      <c r="B182" s="39"/>
      <c r="C182" s="185" t="s">
        <v>353</v>
      </c>
      <c r="D182" s="185" t="s">
        <v>141</v>
      </c>
      <c r="E182" s="186" t="s">
        <v>354</v>
      </c>
      <c r="F182" s="187" t="s">
        <v>355</v>
      </c>
      <c r="G182" s="188" t="s">
        <v>342</v>
      </c>
      <c r="H182" s="189">
        <v>68.299999999999997</v>
      </c>
      <c r="I182" s="190"/>
      <c r="J182" s="191">
        <f>ROUND(I182*H182,2)</f>
        <v>0</v>
      </c>
      <c r="K182" s="187" t="s">
        <v>145</v>
      </c>
      <c r="L182" s="44"/>
      <c r="M182" s="192" t="s">
        <v>19</v>
      </c>
      <c r="N182" s="193" t="s">
        <v>43</v>
      </c>
      <c r="O182" s="84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6" t="s">
        <v>146</v>
      </c>
      <c r="AT182" s="196" t="s">
        <v>141</v>
      </c>
      <c r="AU182" s="196" t="s">
        <v>72</v>
      </c>
      <c r="AY182" s="17" t="s">
        <v>147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79</v>
      </c>
      <c r="BK182" s="197">
        <f>ROUND(I182*H182,2)</f>
        <v>0</v>
      </c>
      <c r="BL182" s="17" t="s">
        <v>146</v>
      </c>
      <c r="BM182" s="196" t="s">
        <v>356</v>
      </c>
    </row>
    <row r="183" s="2" customFormat="1">
      <c r="A183" s="38"/>
      <c r="B183" s="39"/>
      <c r="C183" s="40"/>
      <c r="D183" s="198" t="s">
        <v>149</v>
      </c>
      <c r="E183" s="40"/>
      <c r="F183" s="199" t="s">
        <v>357</v>
      </c>
      <c r="G183" s="40"/>
      <c r="H183" s="40"/>
      <c r="I183" s="200"/>
      <c r="J183" s="40"/>
      <c r="K183" s="40"/>
      <c r="L183" s="44"/>
      <c r="M183" s="201"/>
      <c r="N183" s="202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72</v>
      </c>
    </row>
    <row r="184" s="2" customFormat="1">
      <c r="A184" s="38"/>
      <c r="B184" s="39"/>
      <c r="C184" s="185" t="s">
        <v>358</v>
      </c>
      <c r="D184" s="185" t="s">
        <v>141</v>
      </c>
      <c r="E184" s="186" t="s">
        <v>359</v>
      </c>
      <c r="F184" s="187" t="s">
        <v>360</v>
      </c>
      <c r="G184" s="188" t="s">
        <v>342</v>
      </c>
      <c r="H184" s="189">
        <v>273.19999999999999</v>
      </c>
      <c r="I184" s="190"/>
      <c r="J184" s="191">
        <f>ROUND(I184*H184,2)</f>
        <v>0</v>
      </c>
      <c r="K184" s="187" t="s">
        <v>145</v>
      </c>
      <c r="L184" s="44"/>
      <c r="M184" s="192" t="s">
        <v>19</v>
      </c>
      <c r="N184" s="193" t="s">
        <v>43</v>
      </c>
      <c r="O184" s="84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6" t="s">
        <v>146</v>
      </c>
      <c r="AT184" s="196" t="s">
        <v>141</v>
      </c>
      <c r="AU184" s="196" t="s">
        <v>72</v>
      </c>
      <c r="AY184" s="17" t="s">
        <v>147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79</v>
      </c>
      <c r="BK184" s="197">
        <f>ROUND(I184*H184,2)</f>
        <v>0</v>
      </c>
      <c r="BL184" s="17" t="s">
        <v>146</v>
      </c>
      <c r="BM184" s="196" t="s">
        <v>361</v>
      </c>
    </row>
    <row r="185" s="2" customFormat="1">
      <c r="A185" s="38"/>
      <c r="B185" s="39"/>
      <c r="C185" s="40"/>
      <c r="D185" s="198" t="s">
        <v>149</v>
      </c>
      <c r="E185" s="40"/>
      <c r="F185" s="199" t="s">
        <v>362</v>
      </c>
      <c r="G185" s="40"/>
      <c r="H185" s="40"/>
      <c r="I185" s="200"/>
      <c r="J185" s="40"/>
      <c r="K185" s="40"/>
      <c r="L185" s="44"/>
      <c r="M185" s="201"/>
      <c r="N185" s="202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72</v>
      </c>
    </row>
    <row r="186" s="10" customFormat="1">
      <c r="A186" s="10"/>
      <c r="B186" s="203"/>
      <c r="C186" s="204"/>
      <c r="D186" s="198" t="s">
        <v>169</v>
      </c>
      <c r="E186" s="205" t="s">
        <v>19</v>
      </c>
      <c r="F186" s="206" t="s">
        <v>363</v>
      </c>
      <c r="G186" s="204"/>
      <c r="H186" s="207">
        <v>273.19999999999999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169</v>
      </c>
      <c r="AU186" s="213" t="s">
        <v>72</v>
      </c>
      <c r="AV186" s="10" t="s">
        <v>81</v>
      </c>
      <c r="AW186" s="10" t="s">
        <v>33</v>
      </c>
      <c r="AX186" s="10" t="s">
        <v>79</v>
      </c>
      <c r="AY186" s="213" t="s">
        <v>147</v>
      </c>
    </row>
    <row r="187" s="2" customFormat="1" ht="16.5" customHeight="1">
      <c r="A187" s="38"/>
      <c r="B187" s="39"/>
      <c r="C187" s="185" t="s">
        <v>364</v>
      </c>
      <c r="D187" s="185" t="s">
        <v>141</v>
      </c>
      <c r="E187" s="186" t="s">
        <v>365</v>
      </c>
      <c r="F187" s="187" t="s">
        <v>366</v>
      </c>
      <c r="G187" s="188" t="s">
        <v>367</v>
      </c>
      <c r="H187" s="189">
        <v>1958</v>
      </c>
      <c r="I187" s="190"/>
      <c r="J187" s="191">
        <f>ROUND(I187*H187,2)</f>
        <v>0</v>
      </c>
      <c r="K187" s="187" t="s">
        <v>145</v>
      </c>
      <c r="L187" s="44"/>
      <c r="M187" s="192" t="s">
        <v>19</v>
      </c>
      <c r="N187" s="193" t="s">
        <v>43</v>
      </c>
      <c r="O187" s="84"/>
      <c r="P187" s="194">
        <f>O187*H187</f>
        <v>0</v>
      </c>
      <c r="Q187" s="194">
        <v>0.0068199999999999997</v>
      </c>
      <c r="R187" s="194">
        <f>Q187*H187</f>
        <v>13.35356</v>
      </c>
      <c r="S187" s="194">
        <v>0</v>
      </c>
      <c r="T187" s="19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6" t="s">
        <v>146</v>
      </c>
      <c r="AT187" s="196" t="s">
        <v>141</v>
      </c>
      <c r="AU187" s="196" t="s">
        <v>72</v>
      </c>
      <c r="AY187" s="17" t="s">
        <v>147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79</v>
      </c>
      <c r="BK187" s="197">
        <f>ROUND(I187*H187,2)</f>
        <v>0</v>
      </c>
      <c r="BL187" s="17" t="s">
        <v>146</v>
      </c>
      <c r="BM187" s="196" t="s">
        <v>368</v>
      </c>
    </row>
    <row r="188" s="2" customFormat="1">
      <c r="A188" s="38"/>
      <c r="B188" s="39"/>
      <c r="C188" s="40"/>
      <c r="D188" s="198" t="s">
        <v>149</v>
      </c>
      <c r="E188" s="40"/>
      <c r="F188" s="199" t="s">
        <v>369</v>
      </c>
      <c r="G188" s="40"/>
      <c r="H188" s="40"/>
      <c r="I188" s="200"/>
      <c r="J188" s="40"/>
      <c r="K188" s="40"/>
      <c r="L188" s="44"/>
      <c r="M188" s="201"/>
      <c r="N188" s="202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72</v>
      </c>
    </row>
    <row r="189" s="10" customFormat="1">
      <c r="A189" s="10"/>
      <c r="B189" s="203"/>
      <c r="C189" s="204"/>
      <c r="D189" s="198" t="s">
        <v>169</v>
      </c>
      <c r="E189" s="205" t="s">
        <v>19</v>
      </c>
      <c r="F189" s="206" t="s">
        <v>370</v>
      </c>
      <c r="G189" s="204"/>
      <c r="H189" s="207">
        <v>1958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3" t="s">
        <v>169</v>
      </c>
      <c r="AU189" s="213" t="s">
        <v>72</v>
      </c>
      <c r="AV189" s="10" t="s">
        <v>81</v>
      </c>
      <c r="AW189" s="10" t="s">
        <v>33</v>
      </c>
      <c r="AX189" s="10" t="s">
        <v>79</v>
      </c>
      <c r="AY189" s="213" t="s">
        <v>147</v>
      </c>
    </row>
    <row r="190" s="2" customFormat="1" ht="21.75" customHeight="1">
      <c r="A190" s="38"/>
      <c r="B190" s="39"/>
      <c r="C190" s="185" t="s">
        <v>371</v>
      </c>
      <c r="D190" s="185" t="s">
        <v>141</v>
      </c>
      <c r="E190" s="186" t="s">
        <v>372</v>
      </c>
      <c r="F190" s="187" t="s">
        <v>373</v>
      </c>
      <c r="G190" s="188" t="s">
        <v>367</v>
      </c>
      <c r="H190" s="189">
        <v>32</v>
      </c>
      <c r="I190" s="190"/>
      <c r="J190" s="191">
        <f>ROUND(I190*H190,2)</f>
        <v>0</v>
      </c>
      <c r="K190" s="187" t="s">
        <v>145</v>
      </c>
      <c r="L190" s="44"/>
      <c r="M190" s="192" t="s">
        <v>19</v>
      </c>
      <c r="N190" s="193" t="s">
        <v>43</v>
      </c>
      <c r="O190" s="84"/>
      <c r="P190" s="194">
        <f>O190*H190</f>
        <v>0</v>
      </c>
      <c r="Q190" s="194">
        <v>0.07417</v>
      </c>
      <c r="R190" s="194">
        <f>Q190*H190</f>
        <v>2.37344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146</v>
      </c>
      <c r="AT190" s="196" t="s">
        <v>141</v>
      </c>
      <c r="AU190" s="196" t="s">
        <v>72</v>
      </c>
      <c r="AY190" s="17" t="s">
        <v>147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79</v>
      </c>
      <c r="BK190" s="197">
        <f>ROUND(I190*H190,2)</f>
        <v>0</v>
      </c>
      <c r="BL190" s="17" t="s">
        <v>146</v>
      </c>
      <c r="BM190" s="196" t="s">
        <v>374</v>
      </c>
    </row>
    <row r="191" s="2" customFormat="1">
      <c r="A191" s="38"/>
      <c r="B191" s="39"/>
      <c r="C191" s="40"/>
      <c r="D191" s="198" t="s">
        <v>149</v>
      </c>
      <c r="E191" s="40"/>
      <c r="F191" s="199" t="s">
        <v>375</v>
      </c>
      <c r="G191" s="40"/>
      <c r="H191" s="40"/>
      <c r="I191" s="200"/>
      <c r="J191" s="40"/>
      <c r="K191" s="40"/>
      <c r="L191" s="44"/>
      <c r="M191" s="201"/>
      <c r="N191" s="202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72</v>
      </c>
    </row>
    <row r="192" s="10" customFormat="1">
      <c r="A192" s="10"/>
      <c r="B192" s="203"/>
      <c r="C192" s="204"/>
      <c r="D192" s="198" t="s">
        <v>169</v>
      </c>
      <c r="E192" s="205" t="s">
        <v>19</v>
      </c>
      <c r="F192" s="206" t="s">
        <v>376</v>
      </c>
      <c r="G192" s="204"/>
      <c r="H192" s="207">
        <v>32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3" t="s">
        <v>169</v>
      </c>
      <c r="AU192" s="213" t="s">
        <v>72</v>
      </c>
      <c r="AV192" s="10" t="s">
        <v>81</v>
      </c>
      <c r="AW192" s="10" t="s">
        <v>33</v>
      </c>
      <c r="AX192" s="10" t="s">
        <v>79</v>
      </c>
      <c r="AY192" s="213" t="s">
        <v>147</v>
      </c>
    </row>
    <row r="193" s="2" customFormat="1">
      <c r="A193" s="38"/>
      <c r="B193" s="39"/>
      <c r="C193" s="185" t="s">
        <v>377</v>
      </c>
      <c r="D193" s="185" t="s">
        <v>141</v>
      </c>
      <c r="E193" s="186" t="s">
        <v>378</v>
      </c>
      <c r="F193" s="187" t="s">
        <v>379</v>
      </c>
      <c r="G193" s="188" t="s">
        <v>186</v>
      </c>
      <c r="H193" s="189">
        <v>93.283000000000001</v>
      </c>
      <c r="I193" s="190"/>
      <c r="J193" s="191">
        <f>ROUND(I193*H193,2)</f>
        <v>0</v>
      </c>
      <c r="K193" s="187" t="s">
        <v>145</v>
      </c>
      <c r="L193" s="44"/>
      <c r="M193" s="192" t="s">
        <v>19</v>
      </c>
      <c r="N193" s="193" t="s">
        <v>43</v>
      </c>
      <c r="O193" s="84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6" t="s">
        <v>146</v>
      </c>
      <c r="AT193" s="196" t="s">
        <v>141</v>
      </c>
      <c r="AU193" s="196" t="s">
        <v>72</v>
      </c>
      <c r="AY193" s="17" t="s">
        <v>147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79</v>
      </c>
      <c r="BK193" s="197">
        <f>ROUND(I193*H193,2)</f>
        <v>0</v>
      </c>
      <c r="BL193" s="17" t="s">
        <v>146</v>
      </c>
      <c r="BM193" s="196" t="s">
        <v>380</v>
      </c>
    </row>
    <row r="194" s="2" customFormat="1">
      <c r="A194" s="38"/>
      <c r="B194" s="39"/>
      <c r="C194" s="40"/>
      <c r="D194" s="198" t="s">
        <v>149</v>
      </c>
      <c r="E194" s="40"/>
      <c r="F194" s="199" t="s">
        <v>381</v>
      </c>
      <c r="G194" s="40"/>
      <c r="H194" s="40"/>
      <c r="I194" s="200"/>
      <c r="J194" s="40"/>
      <c r="K194" s="40"/>
      <c r="L194" s="44"/>
      <c r="M194" s="224"/>
      <c r="N194" s="225"/>
      <c r="O194" s="226"/>
      <c r="P194" s="226"/>
      <c r="Q194" s="226"/>
      <c r="R194" s="226"/>
      <c r="S194" s="226"/>
      <c r="T194" s="227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72</v>
      </c>
    </row>
    <row r="195" s="2" customFormat="1" ht="6.96" customHeight="1">
      <c r="A195" s="38"/>
      <c r="B195" s="59"/>
      <c r="C195" s="60"/>
      <c r="D195" s="60"/>
      <c r="E195" s="60"/>
      <c r="F195" s="60"/>
      <c r="G195" s="60"/>
      <c r="H195" s="60"/>
      <c r="I195" s="60"/>
      <c r="J195" s="60"/>
      <c r="K195" s="60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95udX0ht45E4zdV94+V1h6f1ztemPwHm71Bf3kQIHchv+aPfKwpf3sZVAlMLC9XqQLAeyIEk3ygCT4p/Optc1Q==" hashValue="G3pg7+cGDhJlhgMvEEB91I82qZIS8yj00BvCuQVe/lqhsgfP4R4pSYQecWUygC74aadXhi8lyAo3iLV4kOPxvw==" algorithmName="SHA-512" password="CC35"/>
  <autoFilter ref="C78:K1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383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SO-11 - TE07 (1.rok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123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SO-11 - TE07 (1.rok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0.015600000000000001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386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388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780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0.015600000000000001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391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393</v>
      </c>
      <c r="G91" s="204"/>
      <c r="H91" s="207">
        <v>780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24681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394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395</v>
      </c>
      <c r="G94" s="204"/>
      <c r="H94" s="207">
        <v>24681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61.420000000000002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399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401</v>
      </c>
      <c r="G97" s="204"/>
      <c r="H97" s="207">
        <v>61.420000000000002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341.5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402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403</v>
      </c>
      <c r="G100" s="204"/>
      <c r="H100" s="207">
        <v>341.5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341.5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404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1366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405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406</v>
      </c>
      <c r="G105" s="204"/>
      <c r="H105" s="207">
        <v>1366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eA13mXNc9QYGjGRMsI0RhAszBzZE9S7mNzuPKCxg58o6/JakGT5wwyNO+3uUm/cxjMoyeCE998Ca4e963cCFQA==" hashValue="ii2a+NzqC1VyExeX0JzwoDPktkx/AkPolAFeLjyivHc2SfnvquNtrig5I4JvVYo614OtbajOoWTmA4BGGNJ1W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407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SO-12 - TE07 (2.rok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123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SO-12 - TE07 (2.rok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0.015600000000000001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408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388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780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0.015600000000000001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409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393</v>
      </c>
      <c r="G91" s="204"/>
      <c r="H91" s="207">
        <v>780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16454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410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411</v>
      </c>
      <c r="G94" s="204"/>
      <c r="H94" s="207">
        <v>16454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61.420000000000002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412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401</v>
      </c>
      <c r="G97" s="204"/>
      <c r="H97" s="207">
        <v>61.420000000000002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204.90000000000001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413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414</v>
      </c>
      <c r="G100" s="204"/>
      <c r="H100" s="207">
        <v>204.90000000000001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204.90000000000001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415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819.60000000000002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416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417</v>
      </c>
      <c r="G105" s="204"/>
      <c r="H105" s="207">
        <v>819.60000000000002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CQtQ+/H5RaXWYb31xT1DTBBy8OEKSXUG9rDtv9+h3JMGcw2fVxdSh7oVMvTEd6CoY8F5Jteu6dOpH5o5aA8qlg==" hashValue="DrK7tfBEFpnTLvQlwyRcwxgkWedlrA75lIVVgEanx9O0jDxJI1Utqf3y3ZEhzdIxao6w+HFTvXxZSYzpKQIr2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418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ROUND((SUM(BE85:BE108)),  2)</f>
        <v>0</v>
      </c>
      <c r="G35" s="38"/>
      <c r="H35" s="38"/>
      <c r="I35" s="157">
        <v>0.20999999999999999</v>
      </c>
      <c r="J35" s="156">
        <f>ROUND(((SUM(BE85:BE108))*I35),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ROUND((SUM(BF85:BF108)),  2)</f>
        <v>0</v>
      </c>
      <c r="G36" s="38"/>
      <c r="H36" s="38"/>
      <c r="I36" s="157">
        <v>0.14999999999999999</v>
      </c>
      <c r="J36" s="156">
        <f>ROUND(((SUM(BF85:BF108))*I36),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SO-13 - TE07 (3.rok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123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SO-13 - TE07 (3.rok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SUM(P86:P108)</f>
        <v>0</v>
      </c>
      <c r="Q85" s="96"/>
      <c r="R85" s="182">
        <f>SUM(R86:R108)</f>
        <v>0.015600000000000001</v>
      </c>
      <c r="S85" s="96"/>
      <c r="T85" s="183">
        <f>SUM(T86:T108)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SUM(BK86:BK108)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4130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419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388</v>
      </c>
      <c r="G88" s="204"/>
      <c r="H88" s="207">
        <v>4130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780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0.015600000000000001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420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393</v>
      </c>
      <c r="G91" s="204"/>
      <c r="H91" s="207">
        <v>780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16454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421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411</v>
      </c>
      <c r="G94" s="204"/>
      <c r="H94" s="207">
        <v>16454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61.420000000000002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422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401</v>
      </c>
      <c r="G97" s="204"/>
      <c r="H97" s="207">
        <v>61.420000000000002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68.299999999999997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423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424</v>
      </c>
      <c r="G100" s="204"/>
      <c r="H100" s="207">
        <v>68.299999999999997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68.299999999999997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425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273.19999999999999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426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363</v>
      </c>
      <c r="G105" s="204"/>
      <c r="H105" s="207">
        <v>273.19999999999999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>
      <c r="A106" s="38"/>
      <c r="B106" s="39"/>
      <c r="C106" s="185" t="s">
        <v>190</v>
      </c>
      <c r="D106" s="185" t="s">
        <v>141</v>
      </c>
      <c r="E106" s="186" t="s">
        <v>427</v>
      </c>
      <c r="F106" s="187" t="s">
        <v>428</v>
      </c>
      <c r="G106" s="188" t="s">
        <v>199</v>
      </c>
      <c r="H106" s="189">
        <v>390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429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430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431</v>
      </c>
      <c r="G108" s="204"/>
      <c r="H108" s="207">
        <v>390</v>
      </c>
      <c r="I108" s="208"/>
      <c r="J108" s="204"/>
      <c r="K108" s="204"/>
      <c r="L108" s="209"/>
      <c r="M108" s="228"/>
      <c r="N108" s="229"/>
      <c r="O108" s="229"/>
      <c r="P108" s="229"/>
      <c r="Q108" s="229"/>
      <c r="R108" s="229"/>
      <c r="S108" s="229"/>
      <c r="T108" s="23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gEClAbtNIXlfAh3HQJvtVoS0CH1eUOQ6ebTW28udBw69GmoyTBjDECsk6nMj6j0uVsroyodOStfN6AyCg2aHNw==" hashValue="Tm7aar0YINxe0iCsMZjQIDSkxHmTrFLTW59/LnTxk3T3E5mADcyGLBYVdnVcbTkyanwaA50uyuVWzXKzqzs+4Q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122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432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4. 11. 2020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ROUND((SUM(BE79:BE194)),  2)</f>
        <v>0</v>
      </c>
      <c r="G33" s="38"/>
      <c r="H33" s="38"/>
      <c r="I33" s="157">
        <v>0.20999999999999999</v>
      </c>
      <c r="J33" s="156">
        <f>ROUND(((SUM(BE79:BE194))*I33),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ROUND((SUM(BF79:BF194)),  2)</f>
        <v>0</v>
      </c>
      <c r="G34" s="38"/>
      <c r="H34" s="38"/>
      <c r="I34" s="157">
        <v>0.14999999999999999</v>
      </c>
      <c r="J34" s="156">
        <f>ROUND(((SUM(BF79:BF194))*I34),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ROUND((SUM(BG79:BG194)),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ROUND((SUM(BH79:BH194)),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ROUND((SUM(BI79:BI194)),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Větrolamy TE07, TE08 a TE09 v k.ú. Prosiměřice – projektová dokumentace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SO-2 - Větrolam TE08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Prosiměřice</v>
      </c>
      <c r="G52" s="40"/>
      <c r="H52" s="40"/>
      <c r="I52" s="32" t="s">
        <v>23</v>
      </c>
      <c r="J52" s="72" t="str">
        <f>IF(J12="","",J12)</f>
        <v>4. 11. 2020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 SPÚ, KPÚ JMK, Pobočka Znojmo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Daniel Doubrava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125</v>
      </c>
      <c r="D57" s="171"/>
      <c r="E57" s="171"/>
      <c r="F57" s="171"/>
      <c r="G57" s="171"/>
      <c r="H57" s="171"/>
      <c r="I57" s="171"/>
      <c r="J57" s="172" t="s">
        <v>126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127</v>
      </c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128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6.25" customHeight="1">
      <c r="A69" s="38"/>
      <c r="B69" s="39"/>
      <c r="C69" s="40"/>
      <c r="D69" s="40"/>
      <c r="E69" s="169" t="str">
        <f>E7</f>
        <v>Větrolamy TE07, TE08 a TE09 v k.ú. Prosiměřice – projektová dokumentace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122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SO-2 - Větrolam TE08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Prosiměřice</v>
      </c>
      <c r="G73" s="40"/>
      <c r="H73" s="40"/>
      <c r="I73" s="32" t="s">
        <v>23</v>
      </c>
      <c r="J73" s="72" t="str">
        <f>IF(J12="","",J12)</f>
        <v>4. 11. 2020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ČR SPÚ, KPÚ JMK, Pobočka Znojmo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Daniel Doubrava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129</v>
      </c>
      <c r="D78" s="177" t="s">
        <v>57</v>
      </c>
      <c r="E78" s="177" t="s">
        <v>53</v>
      </c>
      <c r="F78" s="177" t="s">
        <v>54</v>
      </c>
      <c r="G78" s="177" t="s">
        <v>130</v>
      </c>
      <c r="H78" s="177" t="s">
        <v>131</v>
      </c>
      <c r="I78" s="177" t="s">
        <v>132</v>
      </c>
      <c r="J78" s="177" t="s">
        <v>126</v>
      </c>
      <c r="K78" s="178" t="s">
        <v>133</v>
      </c>
      <c r="L78" s="179"/>
      <c r="M78" s="92" t="s">
        <v>19</v>
      </c>
      <c r="N78" s="93" t="s">
        <v>42</v>
      </c>
      <c r="O78" s="93" t="s">
        <v>134</v>
      </c>
      <c r="P78" s="93" t="s">
        <v>135</v>
      </c>
      <c r="Q78" s="93" t="s">
        <v>136</v>
      </c>
      <c r="R78" s="93" t="s">
        <v>137</v>
      </c>
      <c r="S78" s="93" t="s">
        <v>138</v>
      </c>
      <c r="T78" s="94" t="s">
        <v>139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140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SUM(P80:P194)</f>
        <v>0</v>
      </c>
      <c r="Q79" s="96"/>
      <c r="R79" s="182">
        <f>SUM(R80:R194)</f>
        <v>33.418939999999999</v>
      </c>
      <c r="S79" s="96"/>
      <c r="T79" s="183">
        <f>SUM(T80:T194)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127</v>
      </c>
      <c r="BK79" s="184">
        <f>SUM(BK80:BK194)</f>
        <v>0</v>
      </c>
    </row>
    <row r="80" s="2" customFormat="1" ht="33" customHeight="1">
      <c r="A80" s="38"/>
      <c r="B80" s="39"/>
      <c r="C80" s="185" t="s">
        <v>79</v>
      </c>
      <c r="D80" s="185" t="s">
        <v>141</v>
      </c>
      <c r="E80" s="186" t="s">
        <v>142</v>
      </c>
      <c r="F80" s="187" t="s">
        <v>143</v>
      </c>
      <c r="G80" s="188" t="s">
        <v>144</v>
      </c>
      <c r="H80" s="189">
        <v>4396</v>
      </c>
      <c r="I80" s="190"/>
      <c r="J80" s="191">
        <f>ROUND(I80*H80,2)</f>
        <v>0</v>
      </c>
      <c r="K80" s="187" t="s">
        <v>145</v>
      </c>
      <c r="L80" s="44"/>
      <c r="M80" s="192" t="s">
        <v>19</v>
      </c>
      <c r="N80" s="193" t="s">
        <v>43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146</v>
      </c>
      <c r="AT80" s="196" t="s">
        <v>141</v>
      </c>
      <c r="AU80" s="196" t="s">
        <v>72</v>
      </c>
      <c r="AY80" s="17" t="s">
        <v>147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79</v>
      </c>
      <c r="BK80" s="197">
        <f>ROUND(I80*H80,2)</f>
        <v>0</v>
      </c>
      <c r="BL80" s="17" t="s">
        <v>146</v>
      </c>
      <c r="BM80" s="196" t="s">
        <v>433</v>
      </c>
    </row>
    <row r="81" s="2" customFormat="1">
      <c r="A81" s="38"/>
      <c r="B81" s="39"/>
      <c r="C81" s="40"/>
      <c r="D81" s="198" t="s">
        <v>149</v>
      </c>
      <c r="E81" s="40"/>
      <c r="F81" s="199" t="s">
        <v>150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149</v>
      </c>
      <c r="AU81" s="17" t="s">
        <v>72</v>
      </c>
    </row>
    <row r="82" s="2" customFormat="1">
      <c r="A82" s="38"/>
      <c r="B82" s="39"/>
      <c r="C82" s="185" t="s">
        <v>81</v>
      </c>
      <c r="D82" s="185" t="s">
        <v>141</v>
      </c>
      <c r="E82" s="186" t="s">
        <v>151</v>
      </c>
      <c r="F82" s="187" t="s">
        <v>152</v>
      </c>
      <c r="G82" s="188" t="s">
        <v>144</v>
      </c>
      <c r="H82" s="189">
        <v>4396</v>
      </c>
      <c r="I82" s="190"/>
      <c r="J82" s="191">
        <f>ROUND(I82*H82,2)</f>
        <v>0</v>
      </c>
      <c r="K82" s="187" t="s">
        <v>145</v>
      </c>
      <c r="L82" s="44"/>
      <c r="M82" s="192" t="s">
        <v>19</v>
      </c>
      <c r="N82" s="193" t="s">
        <v>43</v>
      </c>
      <c r="O82" s="84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6" t="s">
        <v>146</v>
      </c>
      <c r="AT82" s="196" t="s">
        <v>141</v>
      </c>
      <c r="AU82" s="196" t="s">
        <v>72</v>
      </c>
      <c r="AY82" s="17" t="s">
        <v>147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7" t="s">
        <v>79</v>
      </c>
      <c r="BK82" s="197">
        <f>ROUND(I82*H82,2)</f>
        <v>0</v>
      </c>
      <c r="BL82" s="17" t="s">
        <v>146</v>
      </c>
      <c r="BM82" s="196" t="s">
        <v>434</v>
      </c>
    </row>
    <row r="83" s="2" customFormat="1">
      <c r="A83" s="38"/>
      <c r="B83" s="39"/>
      <c r="C83" s="40"/>
      <c r="D83" s="198" t="s">
        <v>149</v>
      </c>
      <c r="E83" s="40"/>
      <c r="F83" s="199" t="s">
        <v>154</v>
      </c>
      <c r="G83" s="40"/>
      <c r="H83" s="40"/>
      <c r="I83" s="200"/>
      <c r="J83" s="40"/>
      <c r="K83" s="40"/>
      <c r="L83" s="44"/>
      <c r="M83" s="201"/>
      <c r="N83" s="20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149</v>
      </c>
      <c r="AU83" s="17" t="s">
        <v>72</v>
      </c>
    </row>
    <row r="84" s="2" customFormat="1" ht="21.75" customHeight="1">
      <c r="A84" s="38"/>
      <c r="B84" s="39"/>
      <c r="C84" s="185" t="s">
        <v>155</v>
      </c>
      <c r="D84" s="185" t="s">
        <v>141</v>
      </c>
      <c r="E84" s="186" t="s">
        <v>156</v>
      </c>
      <c r="F84" s="187" t="s">
        <v>157</v>
      </c>
      <c r="G84" s="188" t="s">
        <v>144</v>
      </c>
      <c r="H84" s="189">
        <v>4396</v>
      </c>
      <c r="I84" s="190"/>
      <c r="J84" s="191">
        <f>ROUND(I84*H84,2)</f>
        <v>0</v>
      </c>
      <c r="K84" s="187" t="s">
        <v>145</v>
      </c>
      <c r="L84" s="44"/>
      <c r="M84" s="192" t="s">
        <v>19</v>
      </c>
      <c r="N84" s="193" t="s">
        <v>43</v>
      </c>
      <c r="O84" s="84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96" t="s">
        <v>146</v>
      </c>
      <c r="AT84" s="196" t="s">
        <v>141</v>
      </c>
      <c r="AU84" s="196" t="s">
        <v>72</v>
      </c>
      <c r="AY84" s="17" t="s">
        <v>147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7" t="s">
        <v>79</v>
      </c>
      <c r="BK84" s="197">
        <f>ROUND(I84*H84,2)</f>
        <v>0</v>
      </c>
      <c r="BL84" s="17" t="s">
        <v>146</v>
      </c>
      <c r="BM84" s="196" t="s">
        <v>435</v>
      </c>
    </row>
    <row r="85" s="2" customFormat="1">
      <c r="A85" s="38"/>
      <c r="B85" s="39"/>
      <c r="C85" s="40"/>
      <c r="D85" s="198" t="s">
        <v>149</v>
      </c>
      <c r="E85" s="40"/>
      <c r="F85" s="199" t="s">
        <v>159</v>
      </c>
      <c r="G85" s="40"/>
      <c r="H85" s="40"/>
      <c r="I85" s="200"/>
      <c r="J85" s="40"/>
      <c r="K85" s="40"/>
      <c r="L85" s="44"/>
      <c r="M85" s="201"/>
      <c r="N85" s="20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149</v>
      </c>
      <c r="AU85" s="17" t="s">
        <v>72</v>
      </c>
    </row>
    <row r="86" s="2" customFormat="1" ht="21.75" customHeight="1">
      <c r="A86" s="38"/>
      <c r="B86" s="39"/>
      <c r="C86" s="185" t="s">
        <v>146</v>
      </c>
      <c r="D86" s="185" t="s">
        <v>141</v>
      </c>
      <c r="E86" s="186" t="s">
        <v>160</v>
      </c>
      <c r="F86" s="187" t="s">
        <v>161</v>
      </c>
      <c r="G86" s="188" t="s">
        <v>144</v>
      </c>
      <c r="H86" s="189">
        <v>4396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436</v>
      </c>
    </row>
    <row r="87" s="2" customFormat="1">
      <c r="A87" s="38"/>
      <c r="B87" s="39"/>
      <c r="C87" s="40"/>
      <c r="D87" s="198" t="s">
        <v>149</v>
      </c>
      <c r="E87" s="40"/>
      <c r="F87" s="199" t="s">
        <v>163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2" customFormat="1">
      <c r="A88" s="38"/>
      <c r="B88" s="39"/>
      <c r="C88" s="185" t="s">
        <v>164</v>
      </c>
      <c r="D88" s="185" t="s">
        <v>141</v>
      </c>
      <c r="E88" s="186" t="s">
        <v>165</v>
      </c>
      <c r="F88" s="187" t="s">
        <v>166</v>
      </c>
      <c r="G88" s="188" t="s">
        <v>144</v>
      </c>
      <c r="H88" s="189">
        <v>3308</v>
      </c>
      <c r="I88" s="190"/>
      <c r="J88" s="191">
        <f>ROUND(I88*H88,2)</f>
        <v>0</v>
      </c>
      <c r="K88" s="187" t="s">
        <v>145</v>
      </c>
      <c r="L88" s="44"/>
      <c r="M88" s="192" t="s">
        <v>19</v>
      </c>
      <c r="N88" s="193" t="s">
        <v>43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146</v>
      </c>
      <c r="AT88" s="196" t="s">
        <v>141</v>
      </c>
      <c r="AU88" s="196" t="s">
        <v>72</v>
      </c>
      <c r="AY88" s="17" t="s">
        <v>147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79</v>
      </c>
      <c r="BK88" s="197">
        <f>ROUND(I88*H88,2)</f>
        <v>0</v>
      </c>
      <c r="BL88" s="17" t="s">
        <v>146</v>
      </c>
      <c r="BM88" s="196" t="s">
        <v>437</v>
      </c>
    </row>
    <row r="89" s="2" customFormat="1">
      <c r="A89" s="38"/>
      <c r="B89" s="39"/>
      <c r="C89" s="40"/>
      <c r="D89" s="198" t="s">
        <v>149</v>
      </c>
      <c r="E89" s="40"/>
      <c r="F89" s="199" t="s">
        <v>168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72</v>
      </c>
    </row>
    <row r="90" s="10" customFormat="1">
      <c r="A90" s="10"/>
      <c r="B90" s="203"/>
      <c r="C90" s="204"/>
      <c r="D90" s="198" t="s">
        <v>169</v>
      </c>
      <c r="E90" s="205" t="s">
        <v>19</v>
      </c>
      <c r="F90" s="206" t="s">
        <v>438</v>
      </c>
      <c r="G90" s="204"/>
      <c r="H90" s="207">
        <v>3308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72</v>
      </c>
      <c r="AV90" s="10" t="s">
        <v>81</v>
      </c>
      <c r="AW90" s="10" t="s">
        <v>33</v>
      </c>
      <c r="AX90" s="10" t="s">
        <v>79</v>
      </c>
      <c r="AY90" s="213" t="s">
        <v>147</v>
      </c>
    </row>
    <row r="91" s="2" customFormat="1" ht="16.5" customHeight="1">
      <c r="A91" s="38"/>
      <c r="B91" s="39"/>
      <c r="C91" s="214" t="s">
        <v>171</v>
      </c>
      <c r="D91" s="214" t="s">
        <v>172</v>
      </c>
      <c r="E91" s="215" t="s">
        <v>173</v>
      </c>
      <c r="F91" s="216" t="s">
        <v>174</v>
      </c>
      <c r="G91" s="217" t="s">
        <v>175</v>
      </c>
      <c r="H91" s="218">
        <v>82.700000000000003</v>
      </c>
      <c r="I91" s="219"/>
      <c r="J91" s="220">
        <f>ROUND(I91*H91,2)</f>
        <v>0</v>
      </c>
      <c r="K91" s="216" t="s">
        <v>145</v>
      </c>
      <c r="L91" s="221"/>
      <c r="M91" s="222" t="s">
        <v>19</v>
      </c>
      <c r="N91" s="223" t="s">
        <v>43</v>
      </c>
      <c r="O91" s="84"/>
      <c r="P91" s="194">
        <f>O91*H91</f>
        <v>0</v>
      </c>
      <c r="Q91" s="194">
        <v>0.001</v>
      </c>
      <c r="R91" s="194">
        <f>Q91*H91</f>
        <v>0.08270000000000001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176</v>
      </c>
      <c r="AT91" s="196" t="s">
        <v>172</v>
      </c>
      <c r="AU91" s="196" t="s">
        <v>72</v>
      </c>
      <c r="AY91" s="17" t="s">
        <v>147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79</v>
      </c>
      <c r="BK91" s="197">
        <f>ROUND(I91*H91,2)</f>
        <v>0</v>
      </c>
      <c r="BL91" s="17" t="s">
        <v>146</v>
      </c>
      <c r="BM91" s="196" t="s">
        <v>439</v>
      </c>
    </row>
    <row r="92" s="2" customFormat="1">
      <c r="A92" s="38"/>
      <c r="B92" s="39"/>
      <c r="C92" s="40"/>
      <c r="D92" s="198" t="s">
        <v>149</v>
      </c>
      <c r="E92" s="40"/>
      <c r="F92" s="199" t="s">
        <v>174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72</v>
      </c>
    </row>
    <row r="93" s="10" customFormat="1">
      <c r="A93" s="10"/>
      <c r="B93" s="203"/>
      <c r="C93" s="204"/>
      <c r="D93" s="198" t="s">
        <v>169</v>
      </c>
      <c r="E93" s="205" t="s">
        <v>19</v>
      </c>
      <c r="F93" s="206" t="s">
        <v>440</v>
      </c>
      <c r="G93" s="204"/>
      <c r="H93" s="207">
        <v>82.700000000000003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72</v>
      </c>
      <c r="AV93" s="10" t="s">
        <v>81</v>
      </c>
      <c r="AW93" s="10" t="s">
        <v>33</v>
      </c>
      <c r="AX93" s="10" t="s">
        <v>79</v>
      </c>
      <c r="AY93" s="213" t="s">
        <v>147</v>
      </c>
    </row>
    <row r="94" s="2" customFormat="1">
      <c r="A94" s="38"/>
      <c r="B94" s="39"/>
      <c r="C94" s="185" t="s">
        <v>179</v>
      </c>
      <c r="D94" s="185" t="s">
        <v>141</v>
      </c>
      <c r="E94" s="186" t="s">
        <v>180</v>
      </c>
      <c r="F94" s="187" t="s">
        <v>181</v>
      </c>
      <c r="G94" s="188" t="s">
        <v>144</v>
      </c>
      <c r="H94" s="189">
        <v>3308</v>
      </c>
      <c r="I94" s="190"/>
      <c r="J94" s="191">
        <f>ROUND(I94*H94,2)</f>
        <v>0</v>
      </c>
      <c r="K94" s="187" t="s">
        <v>145</v>
      </c>
      <c r="L94" s="44"/>
      <c r="M94" s="192" t="s">
        <v>19</v>
      </c>
      <c r="N94" s="193" t="s">
        <v>43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146</v>
      </c>
      <c r="AT94" s="196" t="s">
        <v>141</v>
      </c>
      <c r="AU94" s="196" t="s">
        <v>72</v>
      </c>
      <c r="AY94" s="17" t="s">
        <v>147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79</v>
      </c>
      <c r="BK94" s="197">
        <f>ROUND(I94*H94,2)</f>
        <v>0</v>
      </c>
      <c r="BL94" s="17" t="s">
        <v>146</v>
      </c>
      <c r="BM94" s="196" t="s">
        <v>441</v>
      </c>
    </row>
    <row r="95" s="2" customFormat="1">
      <c r="A95" s="38"/>
      <c r="B95" s="39"/>
      <c r="C95" s="40"/>
      <c r="D95" s="198" t="s">
        <v>149</v>
      </c>
      <c r="E95" s="40"/>
      <c r="F95" s="199" t="s">
        <v>183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72</v>
      </c>
    </row>
    <row r="96" s="10" customFormat="1">
      <c r="A96" s="10"/>
      <c r="B96" s="203"/>
      <c r="C96" s="204"/>
      <c r="D96" s="198" t="s">
        <v>169</v>
      </c>
      <c r="E96" s="205" t="s">
        <v>19</v>
      </c>
      <c r="F96" s="206" t="s">
        <v>438</v>
      </c>
      <c r="G96" s="204"/>
      <c r="H96" s="207">
        <v>3308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169</v>
      </c>
      <c r="AU96" s="213" t="s">
        <v>72</v>
      </c>
      <c r="AV96" s="10" t="s">
        <v>81</v>
      </c>
      <c r="AW96" s="10" t="s">
        <v>33</v>
      </c>
      <c r="AX96" s="10" t="s">
        <v>79</v>
      </c>
      <c r="AY96" s="213" t="s">
        <v>147</v>
      </c>
    </row>
    <row r="97" s="2" customFormat="1">
      <c r="A97" s="38"/>
      <c r="B97" s="39"/>
      <c r="C97" s="185" t="s">
        <v>176</v>
      </c>
      <c r="D97" s="185" t="s">
        <v>141</v>
      </c>
      <c r="E97" s="186" t="s">
        <v>184</v>
      </c>
      <c r="F97" s="187" t="s">
        <v>185</v>
      </c>
      <c r="G97" s="188" t="s">
        <v>186</v>
      </c>
      <c r="H97" s="189">
        <v>0.109</v>
      </c>
      <c r="I97" s="190"/>
      <c r="J97" s="191">
        <f>ROUND(I97*H97,2)</f>
        <v>0</v>
      </c>
      <c r="K97" s="187" t="s">
        <v>145</v>
      </c>
      <c r="L97" s="44"/>
      <c r="M97" s="192" t="s">
        <v>19</v>
      </c>
      <c r="N97" s="193" t="s">
        <v>43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146</v>
      </c>
      <c r="AT97" s="196" t="s">
        <v>141</v>
      </c>
      <c r="AU97" s="196" t="s">
        <v>72</v>
      </c>
      <c r="AY97" s="17" t="s">
        <v>147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79</v>
      </c>
      <c r="BK97" s="197">
        <f>ROUND(I97*H97,2)</f>
        <v>0</v>
      </c>
      <c r="BL97" s="17" t="s">
        <v>146</v>
      </c>
      <c r="BM97" s="196" t="s">
        <v>442</v>
      </c>
    </row>
    <row r="98" s="2" customFormat="1">
      <c r="A98" s="38"/>
      <c r="B98" s="39"/>
      <c r="C98" s="40"/>
      <c r="D98" s="198" t="s">
        <v>149</v>
      </c>
      <c r="E98" s="40"/>
      <c r="F98" s="199" t="s">
        <v>188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72</v>
      </c>
    </row>
    <row r="99" s="10" customFormat="1">
      <c r="A99" s="10"/>
      <c r="B99" s="203"/>
      <c r="C99" s="204"/>
      <c r="D99" s="198" t="s">
        <v>169</v>
      </c>
      <c r="E99" s="205" t="s">
        <v>19</v>
      </c>
      <c r="F99" s="206" t="s">
        <v>443</v>
      </c>
      <c r="G99" s="204"/>
      <c r="H99" s="207">
        <v>0.109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169</v>
      </c>
      <c r="AU99" s="213" t="s">
        <v>72</v>
      </c>
      <c r="AV99" s="10" t="s">
        <v>81</v>
      </c>
      <c r="AW99" s="10" t="s">
        <v>33</v>
      </c>
      <c r="AX99" s="10" t="s">
        <v>79</v>
      </c>
      <c r="AY99" s="213" t="s">
        <v>147</v>
      </c>
    </row>
    <row r="100" s="2" customFormat="1">
      <c r="A100" s="38"/>
      <c r="B100" s="39"/>
      <c r="C100" s="214" t="s">
        <v>190</v>
      </c>
      <c r="D100" s="214" t="s">
        <v>172</v>
      </c>
      <c r="E100" s="215" t="s">
        <v>191</v>
      </c>
      <c r="F100" s="216" t="s">
        <v>192</v>
      </c>
      <c r="G100" s="217" t="s">
        <v>175</v>
      </c>
      <c r="H100" s="218">
        <v>108.8</v>
      </c>
      <c r="I100" s="219"/>
      <c r="J100" s="220">
        <f>ROUND(I100*H100,2)</f>
        <v>0</v>
      </c>
      <c r="K100" s="216" t="s">
        <v>19</v>
      </c>
      <c r="L100" s="221"/>
      <c r="M100" s="222" t="s">
        <v>19</v>
      </c>
      <c r="N100" s="223" t="s">
        <v>43</v>
      </c>
      <c r="O100" s="84"/>
      <c r="P100" s="194">
        <f>O100*H100</f>
        <v>0</v>
      </c>
      <c r="Q100" s="194">
        <v>0.001</v>
      </c>
      <c r="R100" s="194">
        <f>Q100*H100</f>
        <v>0.10879999999999999</v>
      </c>
      <c r="S100" s="194">
        <v>0</v>
      </c>
      <c r="T100" s="19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6" t="s">
        <v>176</v>
      </c>
      <c r="AT100" s="196" t="s">
        <v>172</v>
      </c>
      <c r="AU100" s="196" t="s">
        <v>72</v>
      </c>
      <c r="AY100" s="17" t="s">
        <v>147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7" t="s">
        <v>79</v>
      </c>
      <c r="BK100" s="197">
        <f>ROUND(I100*H100,2)</f>
        <v>0</v>
      </c>
      <c r="BL100" s="17" t="s">
        <v>146</v>
      </c>
      <c r="BM100" s="196" t="s">
        <v>444</v>
      </c>
    </row>
    <row r="101" s="2" customFormat="1">
      <c r="A101" s="38"/>
      <c r="B101" s="39"/>
      <c r="C101" s="40"/>
      <c r="D101" s="198" t="s">
        <v>149</v>
      </c>
      <c r="E101" s="40"/>
      <c r="F101" s="199" t="s">
        <v>194</v>
      </c>
      <c r="G101" s="40"/>
      <c r="H101" s="40"/>
      <c r="I101" s="200"/>
      <c r="J101" s="40"/>
      <c r="K101" s="40"/>
      <c r="L101" s="44"/>
      <c r="M101" s="201"/>
      <c r="N101" s="20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72</v>
      </c>
    </row>
    <row r="102" s="10" customFormat="1">
      <c r="A102" s="10"/>
      <c r="B102" s="203"/>
      <c r="C102" s="204"/>
      <c r="D102" s="198" t="s">
        <v>169</v>
      </c>
      <c r="E102" s="205" t="s">
        <v>19</v>
      </c>
      <c r="F102" s="206" t="s">
        <v>445</v>
      </c>
      <c r="G102" s="204"/>
      <c r="H102" s="207">
        <v>108.8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72</v>
      </c>
      <c r="AV102" s="10" t="s">
        <v>81</v>
      </c>
      <c r="AW102" s="10" t="s">
        <v>33</v>
      </c>
      <c r="AX102" s="10" t="s">
        <v>79</v>
      </c>
      <c r="AY102" s="213" t="s">
        <v>147</v>
      </c>
    </row>
    <row r="103" s="2" customFormat="1" ht="33" customHeight="1">
      <c r="A103" s="38"/>
      <c r="B103" s="39"/>
      <c r="C103" s="185" t="s">
        <v>196</v>
      </c>
      <c r="D103" s="185" t="s">
        <v>141</v>
      </c>
      <c r="E103" s="186" t="s">
        <v>197</v>
      </c>
      <c r="F103" s="187" t="s">
        <v>198</v>
      </c>
      <c r="G103" s="188" t="s">
        <v>199</v>
      </c>
      <c r="H103" s="189">
        <v>1500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446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201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447</v>
      </c>
      <c r="G105" s="204"/>
      <c r="H105" s="207">
        <v>1500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33" customHeight="1">
      <c r="A106" s="38"/>
      <c r="B106" s="39"/>
      <c r="C106" s="185" t="s">
        <v>203</v>
      </c>
      <c r="D106" s="185" t="s">
        <v>141</v>
      </c>
      <c r="E106" s="186" t="s">
        <v>204</v>
      </c>
      <c r="F106" s="187" t="s">
        <v>205</v>
      </c>
      <c r="G106" s="188" t="s">
        <v>199</v>
      </c>
      <c r="H106" s="189">
        <v>240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448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207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449</v>
      </c>
      <c r="G108" s="204"/>
      <c r="H108" s="207">
        <v>240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>
      <c r="A109" s="38"/>
      <c r="B109" s="39"/>
      <c r="C109" s="185" t="s">
        <v>209</v>
      </c>
      <c r="D109" s="185" t="s">
        <v>141</v>
      </c>
      <c r="E109" s="186" t="s">
        <v>210</v>
      </c>
      <c r="F109" s="187" t="s">
        <v>211</v>
      </c>
      <c r="G109" s="188" t="s">
        <v>186</v>
      </c>
      <c r="H109" s="189">
        <v>0.086999999999999994</v>
      </c>
      <c r="I109" s="190"/>
      <c r="J109" s="191">
        <f>ROUND(I109*H109,2)</f>
        <v>0</v>
      </c>
      <c r="K109" s="187" t="s">
        <v>145</v>
      </c>
      <c r="L109" s="44"/>
      <c r="M109" s="192" t="s">
        <v>19</v>
      </c>
      <c r="N109" s="193" t="s">
        <v>43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146</v>
      </c>
      <c r="AT109" s="196" t="s">
        <v>141</v>
      </c>
      <c r="AU109" s="196" t="s">
        <v>72</v>
      </c>
      <c r="AY109" s="17" t="s">
        <v>147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79</v>
      </c>
      <c r="BK109" s="197">
        <f>ROUND(I109*H109,2)</f>
        <v>0</v>
      </c>
      <c r="BL109" s="17" t="s">
        <v>146</v>
      </c>
      <c r="BM109" s="196" t="s">
        <v>450</v>
      </c>
    </row>
    <row r="110" s="2" customFormat="1">
      <c r="A110" s="38"/>
      <c r="B110" s="39"/>
      <c r="C110" s="40"/>
      <c r="D110" s="198" t="s">
        <v>149</v>
      </c>
      <c r="E110" s="40"/>
      <c r="F110" s="199" t="s">
        <v>213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72</v>
      </c>
    </row>
    <row r="111" s="10" customFormat="1">
      <c r="A111" s="10"/>
      <c r="B111" s="203"/>
      <c r="C111" s="204"/>
      <c r="D111" s="198" t="s">
        <v>169</v>
      </c>
      <c r="E111" s="205" t="s">
        <v>19</v>
      </c>
      <c r="F111" s="206" t="s">
        <v>451</v>
      </c>
      <c r="G111" s="204"/>
      <c r="H111" s="207">
        <v>0.086999999999999994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72</v>
      </c>
      <c r="AV111" s="10" t="s">
        <v>81</v>
      </c>
      <c r="AW111" s="10" t="s">
        <v>33</v>
      </c>
      <c r="AX111" s="10" t="s">
        <v>79</v>
      </c>
      <c r="AY111" s="213" t="s">
        <v>147</v>
      </c>
    </row>
    <row r="112" s="2" customFormat="1" ht="16.5" customHeight="1">
      <c r="A112" s="38"/>
      <c r="B112" s="39"/>
      <c r="C112" s="214" t="s">
        <v>215</v>
      </c>
      <c r="D112" s="214" t="s">
        <v>172</v>
      </c>
      <c r="E112" s="215" t="s">
        <v>216</v>
      </c>
      <c r="F112" s="216" t="s">
        <v>217</v>
      </c>
      <c r="G112" s="217" t="s">
        <v>175</v>
      </c>
      <c r="H112" s="218">
        <v>87</v>
      </c>
      <c r="I112" s="219"/>
      <c r="J112" s="220">
        <f>ROUND(I112*H112,2)</f>
        <v>0</v>
      </c>
      <c r="K112" s="216" t="s">
        <v>145</v>
      </c>
      <c r="L112" s="221"/>
      <c r="M112" s="222" t="s">
        <v>19</v>
      </c>
      <c r="N112" s="223" t="s">
        <v>43</v>
      </c>
      <c r="O112" s="84"/>
      <c r="P112" s="194">
        <f>O112*H112</f>
        <v>0</v>
      </c>
      <c r="Q112" s="194">
        <v>0.001</v>
      </c>
      <c r="R112" s="194">
        <f>Q112*H112</f>
        <v>0.087000000000000008</v>
      </c>
      <c r="S112" s="194">
        <v>0</v>
      </c>
      <c r="T112" s="19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6" t="s">
        <v>176</v>
      </c>
      <c r="AT112" s="196" t="s">
        <v>172</v>
      </c>
      <c r="AU112" s="196" t="s">
        <v>72</v>
      </c>
      <c r="AY112" s="17" t="s">
        <v>147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79</v>
      </c>
      <c r="BK112" s="197">
        <f>ROUND(I112*H112,2)</f>
        <v>0</v>
      </c>
      <c r="BL112" s="17" t="s">
        <v>146</v>
      </c>
      <c r="BM112" s="196" t="s">
        <v>452</v>
      </c>
    </row>
    <row r="113" s="2" customFormat="1">
      <c r="A113" s="38"/>
      <c r="B113" s="39"/>
      <c r="C113" s="40"/>
      <c r="D113" s="198" t="s">
        <v>149</v>
      </c>
      <c r="E113" s="40"/>
      <c r="F113" s="199" t="s">
        <v>217</v>
      </c>
      <c r="G113" s="40"/>
      <c r="H113" s="40"/>
      <c r="I113" s="200"/>
      <c r="J113" s="40"/>
      <c r="K113" s="40"/>
      <c r="L113" s="44"/>
      <c r="M113" s="201"/>
      <c r="N113" s="20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72</v>
      </c>
    </row>
    <row r="114" s="10" customFormat="1">
      <c r="A114" s="10"/>
      <c r="B114" s="203"/>
      <c r="C114" s="204"/>
      <c r="D114" s="198" t="s">
        <v>169</v>
      </c>
      <c r="E114" s="205" t="s">
        <v>19</v>
      </c>
      <c r="F114" s="206" t="s">
        <v>453</v>
      </c>
      <c r="G114" s="204"/>
      <c r="H114" s="207">
        <v>87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169</v>
      </c>
      <c r="AU114" s="213" t="s">
        <v>72</v>
      </c>
      <c r="AV114" s="10" t="s">
        <v>81</v>
      </c>
      <c r="AW114" s="10" t="s">
        <v>33</v>
      </c>
      <c r="AX114" s="10" t="s">
        <v>79</v>
      </c>
      <c r="AY114" s="213" t="s">
        <v>147</v>
      </c>
    </row>
    <row r="115" s="2" customFormat="1">
      <c r="A115" s="38"/>
      <c r="B115" s="39"/>
      <c r="C115" s="185" t="s">
        <v>220</v>
      </c>
      <c r="D115" s="185" t="s">
        <v>141</v>
      </c>
      <c r="E115" s="186" t="s">
        <v>221</v>
      </c>
      <c r="F115" s="187" t="s">
        <v>222</v>
      </c>
      <c r="G115" s="188" t="s">
        <v>199</v>
      </c>
      <c r="H115" s="189">
        <v>340</v>
      </c>
      <c r="I115" s="190"/>
      <c r="J115" s="191">
        <f>ROUND(I115*H115,2)</f>
        <v>0</v>
      </c>
      <c r="K115" s="187" t="s">
        <v>145</v>
      </c>
      <c r="L115" s="44"/>
      <c r="M115" s="192" t="s">
        <v>19</v>
      </c>
      <c r="N115" s="193" t="s">
        <v>43</v>
      </c>
      <c r="O115" s="84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6" t="s">
        <v>146</v>
      </c>
      <c r="AT115" s="196" t="s">
        <v>141</v>
      </c>
      <c r="AU115" s="196" t="s">
        <v>72</v>
      </c>
      <c r="AY115" s="17" t="s">
        <v>147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79</v>
      </c>
      <c r="BK115" s="197">
        <f>ROUND(I115*H115,2)</f>
        <v>0</v>
      </c>
      <c r="BL115" s="17" t="s">
        <v>146</v>
      </c>
      <c r="BM115" s="196" t="s">
        <v>454</v>
      </c>
    </row>
    <row r="116" s="2" customFormat="1">
      <c r="A116" s="38"/>
      <c r="B116" s="39"/>
      <c r="C116" s="40"/>
      <c r="D116" s="198" t="s">
        <v>149</v>
      </c>
      <c r="E116" s="40"/>
      <c r="F116" s="199" t="s">
        <v>224</v>
      </c>
      <c r="G116" s="40"/>
      <c r="H116" s="40"/>
      <c r="I116" s="200"/>
      <c r="J116" s="40"/>
      <c r="K116" s="40"/>
      <c r="L116" s="44"/>
      <c r="M116" s="201"/>
      <c r="N116" s="20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72</v>
      </c>
    </row>
    <row r="117" s="10" customFormat="1">
      <c r="A117" s="10"/>
      <c r="B117" s="203"/>
      <c r="C117" s="204"/>
      <c r="D117" s="198" t="s">
        <v>169</v>
      </c>
      <c r="E117" s="205" t="s">
        <v>19</v>
      </c>
      <c r="F117" s="206" t="s">
        <v>455</v>
      </c>
      <c r="G117" s="204"/>
      <c r="H117" s="207">
        <v>340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169</v>
      </c>
      <c r="AU117" s="213" t="s">
        <v>72</v>
      </c>
      <c r="AV117" s="10" t="s">
        <v>81</v>
      </c>
      <c r="AW117" s="10" t="s">
        <v>33</v>
      </c>
      <c r="AX117" s="10" t="s">
        <v>79</v>
      </c>
      <c r="AY117" s="213" t="s">
        <v>147</v>
      </c>
    </row>
    <row r="118" s="2" customFormat="1">
      <c r="A118" s="38"/>
      <c r="B118" s="39"/>
      <c r="C118" s="185" t="s">
        <v>8</v>
      </c>
      <c r="D118" s="185" t="s">
        <v>141</v>
      </c>
      <c r="E118" s="186" t="s">
        <v>226</v>
      </c>
      <c r="F118" s="187" t="s">
        <v>227</v>
      </c>
      <c r="G118" s="188" t="s">
        <v>199</v>
      </c>
      <c r="H118" s="189">
        <v>1400</v>
      </c>
      <c r="I118" s="190"/>
      <c r="J118" s="191">
        <f>ROUND(I118*H118,2)</f>
        <v>0</v>
      </c>
      <c r="K118" s="187" t="s">
        <v>145</v>
      </c>
      <c r="L118" s="44"/>
      <c r="M118" s="192" t="s">
        <v>19</v>
      </c>
      <c r="N118" s="193" t="s">
        <v>43</v>
      </c>
      <c r="O118" s="84"/>
      <c r="P118" s="194">
        <f>O118*H118</f>
        <v>0</v>
      </c>
      <c r="Q118" s="194">
        <v>0</v>
      </c>
      <c r="R118" s="194">
        <f>Q118*H118</f>
        <v>0</v>
      </c>
      <c r="S118" s="194">
        <v>0</v>
      </c>
      <c r="T118" s="19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6" t="s">
        <v>146</v>
      </c>
      <c r="AT118" s="196" t="s">
        <v>141</v>
      </c>
      <c r="AU118" s="196" t="s">
        <v>72</v>
      </c>
      <c r="AY118" s="17" t="s">
        <v>147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7" t="s">
        <v>79</v>
      </c>
      <c r="BK118" s="197">
        <f>ROUND(I118*H118,2)</f>
        <v>0</v>
      </c>
      <c r="BL118" s="17" t="s">
        <v>146</v>
      </c>
      <c r="BM118" s="196" t="s">
        <v>456</v>
      </c>
    </row>
    <row r="119" s="2" customFormat="1">
      <c r="A119" s="38"/>
      <c r="B119" s="39"/>
      <c r="C119" s="40"/>
      <c r="D119" s="198" t="s">
        <v>149</v>
      </c>
      <c r="E119" s="40"/>
      <c r="F119" s="199" t="s">
        <v>229</v>
      </c>
      <c r="G119" s="40"/>
      <c r="H119" s="40"/>
      <c r="I119" s="200"/>
      <c r="J119" s="40"/>
      <c r="K119" s="40"/>
      <c r="L119" s="44"/>
      <c r="M119" s="201"/>
      <c r="N119" s="202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72</v>
      </c>
    </row>
    <row r="120" s="10" customFormat="1">
      <c r="A120" s="10"/>
      <c r="B120" s="203"/>
      <c r="C120" s="204"/>
      <c r="D120" s="198" t="s">
        <v>169</v>
      </c>
      <c r="E120" s="205" t="s">
        <v>19</v>
      </c>
      <c r="F120" s="206" t="s">
        <v>457</v>
      </c>
      <c r="G120" s="204"/>
      <c r="H120" s="207">
        <v>1400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169</v>
      </c>
      <c r="AU120" s="213" t="s">
        <v>72</v>
      </c>
      <c r="AV120" s="10" t="s">
        <v>81</v>
      </c>
      <c r="AW120" s="10" t="s">
        <v>33</v>
      </c>
      <c r="AX120" s="10" t="s">
        <v>79</v>
      </c>
      <c r="AY120" s="213" t="s">
        <v>147</v>
      </c>
    </row>
    <row r="121" s="2" customFormat="1" ht="21.75" customHeight="1">
      <c r="A121" s="38"/>
      <c r="B121" s="39"/>
      <c r="C121" s="214" t="s">
        <v>231</v>
      </c>
      <c r="D121" s="214" t="s">
        <v>172</v>
      </c>
      <c r="E121" s="215" t="s">
        <v>232</v>
      </c>
      <c r="F121" s="216" t="s">
        <v>233</v>
      </c>
      <c r="G121" s="217" t="s">
        <v>199</v>
      </c>
      <c r="H121" s="218">
        <v>30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43</v>
      </c>
      <c r="O121" s="84"/>
      <c r="P121" s="194">
        <f>O121*H121</f>
        <v>0</v>
      </c>
      <c r="Q121" s="194">
        <v>0.0035999999999999999</v>
      </c>
      <c r="R121" s="194">
        <f>Q121*H121</f>
        <v>0.108</v>
      </c>
      <c r="S121" s="194">
        <v>0</v>
      </c>
      <c r="T121" s="19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6" t="s">
        <v>176</v>
      </c>
      <c r="AT121" s="196" t="s">
        <v>172</v>
      </c>
      <c r="AU121" s="196" t="s">
        <v>72</v>
      </c>
      <c r="AY121" s="17" t="s">
        <v>147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79</v>
      </c>
      <c r="BK121" s="197">
        <f>ROUND(I121*H121,2)</f>
        <v>0</v>
      </c>
      <c r="BL121" s="17" t="s">
        <v>146</v>
      </c>
      <c r="BM121" s="196" t="s">
        <v>458</v>
      </c>
    </row>
    <row r="122" s="2" customFormat="1">
      <c r="A122" s="38"/>
      <c r="B122" s="39"/>
      <c r="C122" s="40"/>
      <c r="D122" s="198" t="s">
        <v>149</v>
      </c>
      <c r="E122" s="40"/>
      <c r="F122" s="199" t="s">
        <v>233</v>
      </c>
      <c r="G122" s="40"/>
      <c r="H122" s="40"/>
      <c r="I122" s="200"/>
      <c r="J122" s="40"/>
      <c r="K122" s="40"/>
      <c r="L122" s="44"/>
      <c r="M122" s="201"/>
      <c r="N122" s="20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72</v>
      </c>
    </row>
    <row r="123" s="2" customFormat="1" ht="21.75" customHeight="1">
      <c r="A123" s="38"/>
      <c r="B123" s="39"/>
      <c r="C123" s="214" t="s">
        <v>235</v>
      </c>
      <c r="D123" s="214" t="s">
        <v>172</v>
      </c>
      <c r="E123" s="215" t="s">
        <v>236</v>
      </c>
      <c r="F123" s="216" t="s">
        <v>237</v>
      </c>
      <c r="G123" s="217" t="s">
        <v>199</v>
      </c>
      <c r="H123" s="218">
        <v>40</v>
      </c>
      <c r="I123" s="219"/>
      <c r="J123" s="220">
        <f>ROUND(I123*H123,2)</f>
        <v>0</v>
      </c>
      <c r="K123" s="216" t="s">
        <v>19</v>
      </c>
      <c r="L123" s="221"/>
      <c r="M123" s="222" t="s">
        <v>19</v>
      </c>
      <c r="N123" s="223" t="s">
        <v>43</v>
      </c>
      <c r="O123" s="84"/>
      <c r="P123" s="194">
        <f>O123*H123</f>
        <v>0</v>
      </c>
      <c r="Q123" s="194">
        <v>0.0035999999999999999</v>
      </c>
      <c r="R123" s="194">
        <f>Q123*H123</f>
        <v>0.14399999999999999</v>
      </c>
      <c r="S123" s="194">
        <v>0</v>
      </c>
      <c r="T123" s="19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6" t="s">
        <v>176</v>
      </c>
      <c r="AT123" s="196" t="s">
        <v>172</v>
      </c>
      <c r="AU123" s="196" t="s">
        <v>72</v>
      </c>
      <c r="AY123" s="17" t="s">
        <v>147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79</v>
      </c>
      <c r="BK123" s="197">
        <f>ROUND(I123*H123,2)</f>
        <v>0</v>
      </c>
      <c r="BL123" s="17" t="s">
        <v>146</v>
      </c>
      <c r="BM123" s="196" t="s">
        <v>459</v>
      </c>
    </row>
    <row r="124" s="2" customFormat="1">
      <c r="A124" s="38"/>
      <c r="B124" s="39"/>
      <c r="C124" s="40"/>
      <c r="D124" s="198" t="s">
        <v>149</v>
      </c>
      <c r="E124" s="40"/>
      <c r="F124" s="199" t="s">
        <v>237</v>
      </c>
      <c r="G124" s="40"/>
      <c r="H124" s="40"/>
      <c r="I124" s="200"/>
      <c r="J124" s="40"/>
      <c r="K124" s="40"/>
      <c r="L124" s="44"/>
      <c r="M124" s="201"/>
      <c r="N124" s="20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72</v>
      </c>
    </row>
    <row r="125" s="2" customFormat="1" ht="16.5" customHeight="1">
      <c r="A125" s="38"/>
      <c r="B125" s="39"/>
      <c r="C125" s="214" t="s">
        <v>239</v>
      </c>
      <c r="D125" s="214" t="s">
        <v>172</v>
      </c>
      <c r="E125" s="215" t="s">
        <v>240</v>
      </c>
      <c r="F125" s="216" t="s">
        <v>241</v>
      </c>
      <c r="G125" s="217" t="s">
        <v>199</v>
      </c>
      <c r="H125" s="218">
        <v>20</v>
      </c>
      <c r="I125" s="219"/>
      <c r="J125" s="220">
        <f>ROUND(I125*H125,2)</f>
        <v>0</v>
      </c>
      <c r="K125" s="216" t="s">
        <v>19</v>
      </c>
      <c r="L125" s="221"/>
      <c r="M125" s="222" t="s">
        <v>19</v>
      </c>
      <c r="N125" s="223" t="s">
        <v>43</v>
      </c>
      <c r="O125" s="84"/>
      <c r="P125" s="194">
        <f>O125*H125</f>
        <v>0</v>
      </c>
      <c r="Q125" s="194">
        <v>0.0035999999999999999</v>
      </c>
      <c r="R125" s="194">
        <f>Q125*H125</f>
        <v>0.071999999999999995</v>
      </c>
      <c r="S125" s="194">
        <v>0</v>
      </c>
      <c r="T125" s="19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6" t="s">
        <v>176</v>
      </c>
      <c r="AT125" s="196" t="s">
        <v>172</v>
      </c>
      <c r="AU125" s="196" t="s">
        <v>72</v>
      </c>
      <c r="AY125" s="17" t="s">
        <v>147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79</v>
      </c>
      <c r="BK125" s="197">
        <f>ROUND(I125*H125,2)</f>
        <v>0</v>
      </c>
      <c r="BL125" s="17" t="s">
        <v>146</v>
      </c>
      <c r="BM125" s="196" t="s">
        <v>460</v>
      </c>
    </row>
    <row r="126" s="2" customFormat="1">
      <c r="A126" s="38"/>
      <c r="B126" s="39"/>
      <c r="C126" s="40"/>
      <c r="D126" s="198" t="s">
        <v>149</v>
      </c>
      <c r="E126" s="40"/>
      <c r="F126" s="199" t="s">
        <v>241</v>
      </c>
      <c r="G126" s="40"/>
      <c r="H126" s="40"/>
      <c r="I126" s="200"/>
      <c r="J126" s="40"/>
      <c r="K126" s="40"/>
      <c r="L126" s="44"/>
      <c r="M126" s="201"/>
      <c r="N126" s="202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72</v>
      </c>
    </row>
    <row r="127" s="2" customFormat="1" ht="21.75" customHeight="1">
      <c r="A127" s="38"/>
      <c r="B127" s="39"/>
      <c r="C127" s="214" t="s">
        <v>243</v>
      </c>
      <c r="D127" s="214" t="s">
        <v>172</v>
      </c>
      <c r="E127" s="215" t="s">
        <v>244</v>
      </c>
      <c r="F127" s="216" t="s">
        <v>245</v>
      </c>
      <c r="G127" s="217" t="s">
        <v>199</v>
      </c>
      <c r="H127" s="218">
        <v>80</v>
      </c>
      <c r="I127" s="219"/>
      <c r="J127" s="220">
        <f>ROUND(I127*H127,2)</f>
        <v>0</v>
      </c>
      <c r="K127" s="216" t="s">
        <v>19</v>
      </c>
      <c r="L127" s="221"/>
      <c r="M127" s="222" t="s">
        <v>19</v>
      </c>
      <c r="N127" s="223" t="s">
        <v>43</v>
      </c>
      <c r="O127" s="84"/>
      <c r="P127" s="194">
        <f>O127*H127</f>
        <v>0</v>
      </c>
      <c r="Q127" s="194">
        <v>0.0035999999999999999</v>
      </c>
      <c r="R127" s="194">
        <f>Q127*H127</f>
        <v>0.28799999999999998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176</v>
      </c>
      <c r="AT127" s="196" t="s">
        <v>172</v>
      </c>
      <c r="AU127" s="196" t="s">
        <v>72</v>
      </c>
      <c r="AY127" s="17" t="s">
        <v>147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79</v>
      </c>
      <c r="BK127" s="197">
        <f>ROUND(I127*H127,2)</f>
        <v>0</v>
      </c>
      <c r="BL127" s="17" t="s">
        <v>146</v>
      </c>
      <c r="BM127" s="196" t="s">
        <v>461</v>
      </c>
    </row>
    <row r="128" s="2" customFormat="1">
      <c r="A128" s="38"/>
      <c r="B128" s="39"/>
      <c r="C128" s="40"/>
      <c r="D128" s="198" t="s">
        <v>149</v>
      </c>
      <c r="E128" s="40"/>
      <c r="F128" s="199" t="s">
        <v>245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72</v>
      </c>
    </row>
    <row r="129" s="2" customFormat="1" ht="21.75" customHeight="1">
      <c r="A129" s="38"/>
      <c r="B129" s="39"/>
      <c r="C129" s="214" t="s">
        <v>247</v>
      </c>
      <c r="D129" s="214" t="s">
        <v>172</v>
      </c>
      <c r="E129" s="215" t="s">
        <v>248</v>
      </c>
      <c r="F129" s="216" t="s">
        <v>249</v>
      </c>
      <c r="G129" s="217" t="s">
        <v>199</v>
      </c>
      <c r="H129" s="218">
        <v>10</v>
      </c>
      <c r="I129" s="219"/>
      <c r="J129" s="220">
        <f>ROUND(I129*H129,2)</f>
        <v>0</v>
      </c>
      <c r="K129" s="216" t="s">
        <v>19</v>
      </c>
      <c r="L129" s="221"/>
      <c r="M129" s="222" t="s">
        <v>19</v>
      </c>
      <c r="N129" s="223" t="s">
        <v>43</v>
      </c>
      <c r="O129" s="84"/>
      <c r="P129" s="194">
        <f>O129*H129</f>
        <v>0</v>
      </c>
      <c r="Q129" s="194">
        <v>0.0035999999999999999</v>
      </c>
      <c r="R129" s="194">
        <f>Q129*H129</f>
        <v>0.035999999999999997</v>
      </c>
      <c r="S129" s="194">
        <v>0</v>
      </c>
      <c r="T129" s="19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6" t="s">
        <v>176</v>
      </c>
      <c r="AT129" s="196" t="s">
        <v>172</v>
      </c>
      <c r="AU129" s="196" t="s">
        <v>72</v>
      </c>
      <c r="AY129" s="17" t="s">
        <v>147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79</v>
      </c>
      <c r="BK129" s="197">
        <f>ROUND(I129*H129,2)</f>
        <v>0</v>
      </c>
      <c r="BL129" s="17" t="s">
        <v>146</v>
      </c>
      <c r="BM129" s="196" t="s">
        <v>462</v>
      </c>
    </row>
    <row r="130" s="2" customFormat="1">
      <c r="A130" s="38"/>
      <c r="B130" s="39"/>
      <c r="C130" s="40"/>
      <c r="D130" s="198" t="s">
        <v>149</v>
      </c>
      <c r="E130" s="40"/>
      <c r="F130" s="199" t="s">
        <v>249</v>
      </c>
      <c r="G130" s="40"/>
      <c r="H130" s="40"/>
      <c r="I130" s="200"/>
      <c r="J130" s="40"/>
      <c r="K130" s="40"/>
      <c r="L130" s="44"/>
      <c r="M130" s="201"/>
      <c r="N130" s="20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72</v>
      </c>
    </row>
    <row r="131" s="2" customFormat="1" ht="16.5" customHeight="1">
      <c r="A131" s="38"/>
      <c r="B131" s="39"/>
      <c r="C131" s="214" t="s">
        <v>7</v>
      </c>
      <c r="D131" s="214" t="s">
        <v>172</v>
      </c>
      <c r="E131" s="215" t="s">
        <v>251</v>
      </c>
      <c r="F131" s="216" t="s">
        <v>252</v>
      </c>
      <c r="G131" s="217" t="s">
        <v>199</v>
      </c>
      <c r="H131" s="218">
        <v>60</v>
      </c>
      <c r="I131" s="219"/>
      <c r="J131" s="220">
        <f>ROUND(I131*H131,2)</f>
        <v>0</v>
      </c>
      <c r="K131" s="216" t="s">
        <v>19</v>
      </c>
      <c r="L131" s="221"/>
      <c r="M131" s="222" t="s">
        <v>19</v>
      </c>
      <c r="N131" s="223" t="s">
        <v>43</v>
      </c>
      <c r="O131" s="84"/>
      <c r="P131" s="194">
        <f>O131*H131</f>
        <v>0</v>
      </c>
      <c r="Q131" s="194">
        <v>0.0035999999999999999</v>
      </c>
      <c r="R131" s="194">
        <f>Q131*H131</f>
        <v>0.216</v>
      </c>
      <c r="S131" s="194">
        <v>0</v>
      </c>
      <c r="T131" s="1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6" t="s">
        <v>176</v>
      </c>
      <c r="AT131" s="196" t="s">
        <v>172</v>
      </c>
      <c r="AU131" s="196" t="s">
        <v>72</v>
      </c>
      <c r="AY131" s="17" t="s">
        <v>147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79</v>
      </c>
      <c r="BK131" s="197">
        <f>ROUND(I131*H131,2)</f>
        <v>0</v>
      </c>
      <c r="BL131" s="17" t="s">
        <v>146</v>
      </c>
      <c r="BM131" s="196" t="s">
        <v>463</v>
      </c>
    </row>
    <row r="132" s="2" customFormat="1">
      <c r="A132" s="38"/>
      <c r="B132" s="39"/>
      <c r="C132" s="40"/>
      <c r="D132" s="198" t="s">
        <v>149</v>
      </c>
      <c r="E132" s="40"/>
      <c r="F132" s="199" t="s">
        <v>252</v>
      </c>
      <c r="G132" s="40"/>
      <c r="H132" s="40"/>
      <c r="I132" s="200"/>
      <c r="J132" s="40"/>
      <c r="K132" s="40"/>
      <c r="L132" s="44"/>
      <c r="M132" s="201"/>
      <c r="N132" s="20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72</v>
      </c>
    </row>
    <row r="133" s="2" customFormat="1" ht="16.5" customHeight="1">
      <c r="A133" s="38"/>
      <c r="B133" s="39"/>
      <c r="C133" s="214" t="s">
        <v>254</v>
      </c>
      <c r="D133" s="214" t="s">
        <v>172</v>
      </c>
      <c r="E133" s="215" t="s">
        <v>255</v>
      </c>
      <c r="F133" s="216" t="s">
        <v>256</v>
      </c>
      <c r="G133" s="217" t="s">
        <v>199</v>
      </c>
      <c r="H133" s="218">
        <v>50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43</v>
      </c>
      <c r="O133" s="84"/>
      <c r="P133" s="194">
        <f>O133*H133</f>
        <v>0</v>
      </c>
      <c r="Q133" s="194">
        <v>0.0015</v>
      </c>
      <c r="R133" s="194">
        <f>Q133*H133</f>
        <v>0.074999999999999997</v>
      </c>
      <c r="S133" s="194">
        <v>0</v>
      </c>
      <c r="T133" s="1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6" t="s">
        <v>176</v>
      </c>
      <c r="AT133" s="196" t="s">
        <v>172</v>
      </c>
      <c r="AU133" s="196" t="s">
        <v>72</v>
      </c>
      <c r="AY133" s="17" t="s">
        <v>147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79</v>
      </c>
      <c r="BK133" s="197">
        <f>ROUND(I133*H133,2)</f>
        <v>0</v>
      </c>
      <c r="BL133" s="17" t="s">
        <v>146</v>
      </c>
      <c r="BM133" s="196" t="s">
        <v>464</v>
      </c>
    </row>
    <row r="134" s="2" customFormat="1">
      <c r="A134" s="38"/>
      <c r="B134" s="39"/>
      <c r="C134" s="40"/>
      <c r="D134" s="198" t="s">
        <v>149</v>
      </c>
      <c r="E134" s="40"/>
      <c r="F134" s="199" t="s">
        <v>256</v>
      </c>
      <c r="G134" s="40"/>
      <c r="H134" s="40"/>
      <c r="I134" s="200"/>
      <c r="J134" s="40"/>
      <c r="K134" s="40"/>
      <c r="L134" s="44"/>
      <c r="M134" s="201"/>
      <c r="N134" s="20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72</v>
      </c>
    </row>
    <row r="135" s="2" customFormat="1">
      <c r="A135" s="38"/>
      <c r="B135" s="39"/>
      <c r="C135" s="214" t="s">
        <v>258</v>
      </c>
      <c r="D135" s="214" t="s">
        <v>172</v>
      </c>
      <c r="E135" s="215" t="s">
        <v>259</v>
      </c>
      <c r="F135" s="216" t="s">
        <v>260</v>
      </c>
      <c r="G135" s="217" t="s">
        <v>199</v>
      </c>
      <c r="H135" s="218">
        <v>10</v>
      </c>
      <c r="I135" s="219"/>
      <c r="J135" s="220">
        <f>ROUND(I135*H135,2)</f>
        <v>0</v>
      </c>
      <c r="K135" s="216" t="s">
        <v>19</v>
      </c>
      <c r="L135" s="221"/>
      <c r="M135" s="222" t="s">
        <v>19</v>
      </c>
      <c r="N135" s="223" t="s">
        <v>43</v>
      </c>
      <c r="O135" s="84"/>
      <c r="P135" s="194">
        <f>O135*H135</f>
        <v>0</v>
      </c>
      <c r="Q135" s="194">
        <v>0.0015</v>
      </c>
      <c r="R135" s="194">
        <f>Q135*H135</f>
        <v>0.014999999999999999</v>
      </c>
      <c r="S135" s="194">
        <v>0</v>
      </c>
      <c r="T135" s="19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6" t="s">
        <v>176</v>
      </c>
      <c r="AT135" s="196" t="s">
        <v>172</v>
      </c>
      <c r="AU135" s="196" t="s">
        <v>72</v>
      </c>
      <c r="AY135" s="17" t="s">
        <v>147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79</v>
      </c>
      <c r="BK135" s="197">
        <f>ROUND(I135*H135,2)</f>
        <v>0</v>
      </c>
      <c r="BL135" s="17" t="s">
        <v>146</v>
      </c>
      <c r="BM135" s="196" t="s">
        <v>465</v>
      </c>
    </row>
    <row r="136" s="2" customFormat="1">
      <c r="A136" s="38"/>
      <c r="B136" s="39"/>
      <c r="C136" s="40"/>
      <c r="D136" s="198" t="s">
        <v>149</v>
      </c>
      <c r="E136" s="40"/>
      <c r="F136" s="199" t="s">
        <v>260</v>
      </c>
      <c r="G136" s="40"/>
      <c r="H136" s="40"/>
      <c r="I136" s="200"/>
      <c r="J136" s="40"/>
      <c r="K136" s="40"/>
      <c r="L136" s="44"/>
      <c r="M136" s="201"/>
      <c r="N136" s="20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72</v>
      </c>
    </row>
    <row r="137" s="2" customFormat="1" ht="21.75" customHeight="1">
      <c r="A137" s="38"/>
      <c r="B137" s="39"/>
      <c r="C137" s="214" t="s">
        <v>262</v>
      </c>
      <c r="D137" s="214" t="s">
        <v>172</v>
      </c>
      <c r="E137" s="215" t="s">
        <v>263</v>
      </c>
      <c r="F137" s="216" t="s">
        <v>264</v>
      </c>
      <c r="G137" s="217" t="s">
        <v>199</v>
      </c>
      <c r="H137" s="218">
        <v>40</v>
      </c>
      <c r="I137" s="219"/>
      <c r="J137" s="220">
        <f>ROUND(I137*H137,2)</f>
        <v>0</v>
      </c>
      <c r="K137" s="216" t="s">
        <v>19</v>
      </c>
      <c r="L137" s="221"/>
      <c r="M137" s="222" t="s">
        <v>19</v>
      </c>
      <c r="N137" s="223" t="s">
        <v>43</v>
      </c>
      <c r="O137" s="84"/>
      <c r="P137" s="194">
        <f>O137*H137</f>
        <v>0</v>
      </c>
      <c r="Q137" s="194">
        <v>0.0015</v>
      </c>
      <c r="R137" s="194">
        <f>Q137*H137</f>
        <v>0.059999999999999998</v>
      </c>
      <c r="S137" s="194">
        <v>0</v>
      </c>
      <c r="T137" s="1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6" t="s">
        <v>176</v>
      </c>
      <c r="AT137" s="196" t="s">
        <v>172</v>
      </c>
      <c r="AU137" s="196" t="s">
        <v>72</v>
      </c>
      <c r="AY137" s="17" t="s">
        <v>147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79</v>
      </c>
      <c r="BK137" s="197">
        <f>ROUND(I137*H137,2)</f>
        <v>0</v>
      </c>
      <c r="BL137" s="17" t="s">
        <v>146</v>
      </c>
      <c r="BM137" s="196" t="s">
        <v>466</v>
      </c>
    </row>
    <row r="138" s="2" customFormat="1">
      <c r="A138" s="38"/>
      <c r="B138" s="39"/>
      <c r="C138" s="40"/>
      <c r="D138" s="198" t="s">
        <v>149</v>
      </c>
      <c r="E138" s="40"/>
      <c r="F138" s="199" t="s">
        <v>264</v>
      </c>
      <c r="G138" s="40"/>
      <c r="H138" s="40"/>
      <c r="I138" s="200"/>
      <c r="J138" s="40"/>
      <c r="K138" s="40"/>
      <c r="L138" s="44"/>
      <c r="M138" s="201"/>
      <c r="N138" s="20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72</v>
      </c>
    </row>
    <row r="139" s="2" customFormat="1" ht="21.75" customHeight="1">
      <c r="A139" s="38"/>
      <c r="B139" s="39"/>
      <c r="C139" s="214" t="s">
        <v>266</v>
      </c>
      <c r="D139" s="214" t="s">
        <v>172</v>
      </c>
      <c r="E139" s="215" t="s">
        <v>267</v>
      </c>
      <c r="F139" s="216" t="s">
        <v>268</v>
      </c>
      <c r="G139" s="217" t="s">
        <v>199</v>
      </c>
      <c r="H139" s="218">
        <v>180</v>
      </c>
      <c r="I139" s="219"/>
      <c r="J139" s="220">
        <f>ROUND(I139*H139,2)</f>
        <v>0</v>
      </c>
      <c r="K139" s="216" t="s">
        <v>19</v>
      </c>
      <c r="L139" s="221"/>
      <c r="M139" s="222" t="s">
        <v>19</v>
      </c>
      <c r="N139" s="223" t="s">
        <v>43</v>
      </c>
      <c r="O139" s="84"/>
      <c r="P139" s="194">
        <f>O139*H139</f>
        <v>0</v>
      </c>
      <c r="Q139" s="194">
        <v>0.0011999999999999999</v>
      </c>
      <c r="R139" s="194">
        <f>Q139*H139</f>
        <v>0.21599999999999997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176</v>
      </c>
      <c r="AT139" s="196" t="s">
        <v>172</v>
      </c>
      <c r="AU139" s="196" t="s">
        <v>72</v>
      </c>
      <c r="AY139" s="17" t="s">
        <v>147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79</v>
      </c>
      <c r="BK139" s="197">
        <f>ROUND(I139*H139,2)</f>
        <v>0</v>
      </c>
      <c r="BL139" s="17" t="s">
        <v>146</v>
      </c>
      <c r="BM139" s="196" t="s">
        <v>467</v>
      </c>
    </row>
    <row r="140" s="2" customFormat="1">
      <c r="A140" s="38"/>
      <c r="B140" s="39"/>
      <c r="C140" s="40"/>
      <c r="D140" s="198" t="s">
        <v>149</v>
      </c>
      <c r="E140" s="40"/>
      <c r="F140" s="199" t="s">
        <v>270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72</v>
      </c>
    </row>
    <row r="141" s="2" customFormat="1" ht="16.5" customHeight="1">
      <c r="A141" s="38"/>
      <c r="B141" s="39"/>
      <c r="C141" s="214" t="s">
        <v>271</v>
      </c>
      <c r="D141" s="214" t="s">
        <v>172</v>
      </c>
      <c r="E141" s="215" t="s">
        <v>272</v>
      </c>
      <c r="F141" s="216" t="s">
        <v>273</v>
      </c>
      <c r="G141" s="217" t="s">
        <v>199</v>
      </c>
      <c r="H141" s="218">
        <v>150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43</v>
      </c>
      <c r="O141" s="84"/>
      <c r="P141" s="194">
        <f>O141*H141</f>
        <v>0</v>
      </c>
      <c r="Q141" s="194">
        <v>0.0011999999999999999</v>
      </c>
      <c r="R141" s="194">
        <f>Q141*H141</f>
        <v>0.17999999999999999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176</v>
      </c>
      <c r="AT141" s="196" t="s">
        <v>172</v>
      </c>
      <c r="AU141" s="196" t="s">
        <v>72</v>
      </c>
      <c r="AY141" s="17" t="s">
        <v>147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79</v>
      </c>
      <c r="BK141" s="197">
        <f>ROUND(I141*H141,2)</f>
        <v>0</v>
      </c>
      <c r="BL141" s="17" t="s">
        <v>146</v>
      </c>
      <c r="BM141" s="196" t="s">
        <v>468</v>
      </c>
    </row>
    <row r="142" s="2" customFormat="1">
      <c r="A142" s="38"/>
      <c r="B142" s="39"/>
      <c r="C142" s="40"/>
      <c r="D142" s="198" t="s">
        <v>149</v>
      </c>
      <c r="E142" s="40"/>
      <c r="F142" s="199" t="s">
        <v>273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72</v>
      </c>
    </row>
    <row r="143" s="2" customFormat="1" ht="21.75" customHeight="1">
      <c r="A143" s="38"/>
      <c r="B143" s="39"/>
      <c r="C143" s="214" t="s">
        <v>275</v>
      </c>
      <c r="D143" s="214" t="s">
        <v>172</v>
      </c>
      <c r="E143" s="215" t="s">
        <v>276</v>
      </c>
      <c r="F143" s="216" t="s">
        <v>277</v>
      </c>
      <c r="G143" s="217" t="s">
        <v>199</v>
      </c>
      <c r="H143" s="218">
        <v>240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43</v>
      </c>
      <c r="O143" s="84"/>
      <c r="P143" s="194">
        <f>O143*H143</f>
        <v>0</v>
      </c>
      <c r="Q143" s="194">
        <v>0.0011999999999999999</v>
      </c>
      <c r="R143" s="194">
        <f>Q143*H143</f>
        <v>0.28799999999999998</v>
      </c>
      <c r="S143" s="194">
        <v>0</v>
      </c>
      <c r="T143" s="19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6" t="s">
        <v>176</v>
      </c>
      <c r="AT143" s="196" t="s">
        <v>172</v>
      </c>
      <c r="AU143" s="196" t="s">
        <v>72</v>
      </c>
      <c r="AY143" s="17" t="s">
        <v>147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79</v>
      </c>
      <c r="BK143" s="197">
        <f>ROUND(I143*H143,2)</f>
        <v>0</v>
      </c>
      <c r="BL143" s="17" t="s">
        <v>146</v>
      </c>
      <c r="BM143" s="196" t="s">
        <v>469</v>
      </c>
    </row>
    <row r="144" s="2" customFormat="1">
      <c r="A144" s="38"/>
      <c r="B144" s="39"/>
      <c r="C144" s="40"/>
      <c r="D144" s="198" t="s">
        <v>149</v>
      </c>
      <c r="E144" s="40"/>
      <c r="F144" s="199" t="s">
        <v>277</v>
      </c>
      <c r="G144" s="40"/>
      <c r="H144" s="40"/>
      <c r="I144" s="200"/>
      <c r="J144" s="40"/>
      <c r="K144" s="40"/>
      <c r="L144" s="44"/>
      <c r="M144" s="201"/>
      <c r="N144" s="20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72</v>
      </c>
    </row>
    <row r="145" s="2" customFormat="1" ht="16.5" customHeight="1">
      <c r="A145" s="38"/>
      <c r="B145" s="39"/>
      <c r="C145" s="214" t="s">
        <v>279</v>
      </c>
      <c r="D145" s="214" t="s">
        <v>172</v>
      </c>
      <c r="E145" s="215" t="s">
        <v>280</v>
      </c>
      <c r="F145" s="216" t="s">
        <v>281</v>
      </c>
      <c r="G145" s="217" t="s">
        <v>199</v>
      </c>
      <c r="H145" s="218">
        <v>265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43</v>
      </c>
      <c r="O145" s="84"/>
      <c r="P145" s="194">
        <f>O145*H145</f>
        <v>0</v>
      </c>
      <c r="Q145" s="194">
        <v>0.0011999999999999999</v>
      </c>
      <c r="R145" s="194">
        <f>Q145*H145</f>
        <v>0.31799999999999995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176</v>
      </c>
      <c r="AT145" s="196" t="s">
        <v>172</v>
      </c>
      <c r="AU145" s="196" t="s">
        <v>72</v>
      </c>
      <c r="AY145" s="17" t="s">
        <v>147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79</v>
      </c>
      <c r="BK145" s="197">
        <f>ROUND(I145*H145,2)</f>
        <v>0</v>
      </c>
      <c r="BL145" s="17" t="s">
        <v>146</v>
      </c>
      <c r="BM145" s="196" t="s">
        <v>470</v>
      </c>
    </row>
    <row r="146" s="2" customFormat="1">
      <c r="A146" s="38"/>
      <c r="B146" s="39"/>
      <c r="C146" s="40"/>
      <c r="D146" s="198" t="s">
        <v>149</v>
      </c>
      <c r="E146" s="40"/>
      <c r="F146" s="199" t="s">
        <v>281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72</v>
      </c>
    </row>
    <row r="147" s="10" customFormat="1">
      <c r="A147" s="10"/>
      <c r="B147" s="203"/>
      <c r="C147" s="204"/>
      <c r="D147" s="198" t="s">
        <v>169</v>
      </c>
      <c r="E147" s="205" t="s">
        <v>19</v>
      </c>
      <c r="F147" s="206" t="s">
        <v>471</v>
      </c>
      <c r="G147" s="204"/>
      <c r="H147" s="207">
        <v>265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169</v>
      </c>
      <c r="AU147" s="213" t="s">
        <v>72</v>
      </c>
      <c r="AV147" s="10" t="s">
        <v>81</v>
      </c>
      <c r="AW147" s="10" t="s">
        <v>33</v>
      </c>
      <c r="AX147" s="10" t="s">
        <v>79</v>
      </c>
      <c r="AY147" s="213" t="s">
        <v>147</v>
      </c>
    </row>
    <row r="148" s="2" customFormat="1" ht="16.5" customHeight="1">
      <c r="A148" s="38"/>
      <c r="B148" s="39"/>
      <c r="C148" s="214" t="s">
        <v>284</v>
      </c>
      <c r="D148" s="214" t="s">
        <v>172</v>
      </c>
      <c r="E148" s="215" t="s">
        <v>285</v>
      </c>
      <c r="F148" s="216" t="s">
        <v>286</v>
      </c>
      <c r="G148" s="217" t="s">
        <v>199</v>
      </c>
      <c r="H148" s="218">
        <v>60</v>
      </c>
      <c r="I148" s="219"/>
      <c r="J148" s="220">
        <f>ROUND(I148*H148,2)</f>
        <v>0</v>
      </c>
      <c r="K148" s="216" t="s">
        <v>19</v>
      </c>
      <c r="L148" s="221"/>
      <c r="M148" s="222" t="s">
        <v>19</v>
      </c>
      <c r="N148" s="223" t="s">
        <v>43</v>
      </c>
      <c r="O148" s="84"/>
      <c r="P148" s="194">
        <f>O148*H148</f>
        <v>0</v>
      </c>
      <c r="Q148" s="194">
        <v>0.0011999999999999999</v>
      </c>
      <c r="R148" s="194">
        <f>Q148*H148</f>
        <v>0.071999999999999995</v>
      </c>
      <c r="S148" s="194">
        <v>0</v>
      </c>
      <c r="T148" s="19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6" t="s">
        <v>176</v>
      </c>
      <c r="AT148" s="196" t="s">
        <v>172</v>
      </c>
      <c r="AU148" s="196" t="s">
        <v>72</v>
      </c>
      <c r="AY148" s="17" t="s">
        <v>147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79</v>
      </c>
      <c r="BK148" s="197">
        <f>ROUND(I148*H148,2)</f>
        <v>0</v>
      </c>
      <c r="BL148" s="17" t="s">
        <v>146</v>
      </c>
      <c r="BM148" s="196" t="s">
        <v>472</v>
      </c>
    </row>
    <row r="149" s="2" customFormat="1">
      <c r="A149" s="38"/>
      <c r="B149" s="39"/>
      <c r="C149" s="40"/>
      <c r="D149" s="198" t="s">
        <v>149</v>
      </c>
      <c r="E149" s="40"/>
      <c r="F149" s="199" t="s">
        <v>286</v>
      </c>
      <c r="G149" s="40"/>
      <c r="H149" s="40"/>
      <c r="I149" s="200"/>
      <c r="J149" s="40"/>
      <c r="K149" s="40"/>
      <c r="L149" s="44"/>
      <c r="M149" s="201"/>
      <c r="N149" s="20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72</v>
      </c>
    </row>
    <row r="150" s="2" customFormat="1" ht="16.5" customHeight="1">
      <c r="A150" s="38"/>
      <c r="B150" s="39"/>
      <c r="C150" s="214" t="s">
        <v>288</v>
      </c>
      <c r="D150" s="214" t="s">
        <v>172</v>
      </c>
      <c r="E150" s="215" t="s">
        <v>289</v>
      </c>
      <c r="F150" s="216" t="s">
        <v>290</v>
      </c>
      <c r="G150" s="217" t="s">
        <v>199</v>
      </c>
      <c r="H150" s="218">
        <v>240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43</v>
      </c>
      <c r="O150" s="84"/>
      <c r="P150" s="194">
        <f>O150*H150</f>
        <v>0</v>
      </c>
      <c r="Q150" s="194">
        <v>0.0011999999999999999</v>
      </c>
      <c r="R150" s="194">
        <f>Q150*H150</f>
        <v>0.28799999999999998</v>
      </c>
      <c r="S150" s="194">
        <v>0</v>
      </c>
      <c r="T150" s="19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6" t="s">
        <v>176</v>
      </c>
      <c r="AT150" s="196" t="s">
        <v>172</v>
      </c>
      <c r="AU150" s="196" t="s">
        <v>72</v>
      </c>
      <c r="AY150" s="17" t="s">
        <v>147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79</v>
      </c>
      <c r="BK150" s="197">
        <f>ROUND(I150*H150,2)</f>
        <v>0</v>
      </c>
      <c r="BL150" s="17" t="s">
        <v>146</v>
      </c>
      <c r="BM150" s="196" t="s">
        <v>473</v>
      </c>
    </row>
    <row r="151" s="2" customFormat="1">
      <c r="A151" s="38"/>
      <c r="B151" s="39"/>
      <c r="C151" s="40"/>
      <c r="D151" s="198" t="s">
        <v>149</v>
      </c>
      <c r="E151" s="40"/>
      <c r="F151" s="199" t="s">
        <v>290</v>
      </c>
      <c r="G151" s="40"/>
      <c r="H151" s="40"/>
      <c r="I151" s="200"/>
      <c r="J151" s="40"/>
      <c r="K151" s="40"/>
      <c r="L151" s="44"/>
      <c r="M151" s="201"/>
      <c r="N151" s="20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72</v>
      </c>
    </row>
    <row r="152" s="2" customFormat="1" ht="21.75" customHeight="1">
      <c r="A152" s="38"/>
      <c r="B152" s="39"/>
      <c r="C152" s="214" t="s">
        <v>292</v>
      </c>
      <c r="D152" s="214" t="s">
        <v>172</v>
      </c>
      <c r="E152" s="215" t="s">
        <v>293</v>
      </c>
      <c r="F152" s="216" t="s">
        <v>294</v>
      </c>
      <c r="G152" s="217" t="s">
        <v>199</v>
      </c>
      <c r="H152" s="218">
        <v>80</v>
      </c>
      <c r="I152" s="219"/>
      <c r="J152" s="220">
        <f>ROUND(I152*H152,2)</f>
        <v>0</v>
      </c>
      <c r="K152" s="216" t="s">
        <v>19</v>
      </c>
      <c r="L152" s="221"/>
      <c r="M152" s="222" t="s">
        <v>19</v>
      </c>
      <c r="N152" s="223" t="s">
        <v>43</v>
      </c>
      <c r="O152" s="84"/>
      <c r="P152" s="194">
        <f>O152*H152</f>
        <v>0</v>
      </c>
      <c r="Q152" s="194">
        <v>0.0011999999999999999</v>
      </c>
      <c r="R152" s="194">
        <f>Q152*H152</f>
        <v>0.095999999999999988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176</v>
      </c>
      <c r="AT152" s="196" t="s">
        <v>172</v>
      </c>
      <c r="AU152" s="196" t="s">
        <v>72</v>
      </c>
      <c r="AY152" s="17" t="s">
        <v>147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79</v>
      </c>
      <c r="BK152" s="197">
        <f>ROUND(I152*H152,2)</f>
        <v>0</v>
      </c>
      <c r="BL152" s="17" t="s">
        <v>146</v>
      </c>
      <c r="BM152" s="196" t="s">
        <v>474</v>
      </c>
    </row>
    <row r="153" s="2" customFormat="1">
      <c r="A153" s="38"/>
      <c r="B153" s="39"/>
      <c r="C153" s="40"/>
      <c r="D153" s="198" t="s">
        <v>149</v>
      </c>
      <c r="E153" s="40"/>
      <c r="F153" s="199" t="s">
        <v>294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72</v>
      </c>
    </row>
    <row r="154" s="2" customFormat="1" ht="16.5" customHeight="1">
      <c r="A154" s="38"/>
      <c r="B154" s="39"/>
      <c r="C154" s="214" t="s">
        <v>296</v>
      </c>
      <c r="D154" s="214" t="s">
        <v>172</v>
      </c>
      <c r="E154" s="215" t="s">
        <v>297</v>
      </c>
      <c r="F154" s="216" t="s">
        <v>298</v>
      </c>
      <c r="G154" s="217" t="s">
        <v>199</v>
      </c>
      <c r="H154" s="218">
        <v>105</v>
      </c>
      <c r="I154" s="219"/>
      <c r="J154" s="220">
        <f>ROUND(I154*H154,2)</f>
        <v>0</v>
      </c>
      <c r="K154" s="216" t="s">
        <v>19</v>
      </c>
      <c r="L154" s="221"/>
      <c r="M154" s="222" t="s">
        <v>19</v>
      </c>
      <c r="N154" s="223" t="s">
        <v>43</v>
      </c>
      <c r="O154" s="84"/>
      <c r="P154" s="194">
        <f>O154*H154</f>
        <v>0</v>
      </c>
      <c r="Q154" s="194">
        <v>0.0011999999999999999</v>
      </c>
      <c r="R154" s="194">
        <f>Q154*H154</f>
        <v>0.126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176</v>
      </c>
      <c r="AT154" s="196" t="s">
        <v>172</v>
      </c>
      <c r="AU154" s="196" t="s">
        <v>72</v>
      </c>
      <c r="AY154" s="17" t="s">
        <v>147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79</v>
      </c>
      <c r="BK154" s="197">
        <f>ROUND(I154*H154,2)</f>
        <v>0</v>
      </c>
      <c r="BL154" s="17" t="s">
        <v>146</v>
      </c>
      <c r="BM154" s="196" t="s">
        <v>475</v>
      </c>
    </row>
    <row r="155" s="2" customFormat="1">
      <c r="A155" s="38"/>
      <c r="B155" s="39"/>
      <c r="C155" s="40"/>
      <c r="D155" s="198" t="s">
        <v>149</v>
      </c>
      <c r="E155" s="40"/>
      <c r="F155" s="199" t="s">
        <v>298</v>
      </c>
      <c r="G155" s="40"/>
      <c r="H155" s="40"/>
      <c r="I155" s="200"/>
      <c r="J155" s="40"/>
      <c r="K155" s="40"/>
      <c r="L155" s="44"/>
      <c r="M155" s="201"/>
      <c r="N155" s="202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72</v>
      </c>
    </row>
    <row r="156" s="2" customFormat="1" ht="16.5" customHeight="1">
      <c r="A156" s="38"/>
      <c r="B156" s="39"/>
      <c r="C156" s="214" t="s">
        <v>300</v>
      </c>
      <c r="D156" s="214" t="s">
        <v>172</v>
      </c>
      <c r="E156" s="215" t="s">
        <v>301</v>
      </c>
      <c r="F156" s="216" t="s">
        <v>302</v>
      </c>
      <c r="G156" s="217" t="s">
        <v>199</v>
      </c>
      <c r="H156" s="218">
        <v>80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43</v>
      </c>
      <c r="O156" s="84"/>
      <c r="P156" s="194">
        <f>O156*H156</f>
        <v>0</v>
      </c>
      <c r="Q156" s="194">
        <v>0.0011999999999999999</v>
      </c>
      <c r="R156" s="194">
        <f>Q156*H156</f>
        <v>0.095999999999999988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176</v>
      </c>
      <c r="AT156" s="196" t="s">
        <v>172</v>
      </c>
      <c r="AU156" s="196" t="s">
        <v>72</v>
      </c>
      <c r="AY156" s="17" t="s">
        <v>147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79</v>
      </c>
      <c r="BK156" s="197">
        <f>ROUND(I156*H156,2)</f>
        <v>0</v>
      </c>
      <c r="BL156" s="17" t="s">
        <v>146</v>
      </c>
      <c r="BM156" s="196" t="s">
        <v>476</v>
      </c>
    </row>
    <row r="157" s="2" customFormat="1">
      <c r="A157" s="38"/>
      <c r="B157" s="39"/>
      <c r="C157" s="40"/>
      <c r="D157" s="198" t="s">
        <v>149</v>
      </c>
      <c r="E157" s="40"/>
      <c r="F157" s="199" t="s">
        <v>302</v>
      </c>
      <c r="G157" s="40"/>
      <c r="H157" s="40"/>
      <c r="I157" s="200"/>
      <c r="J157" s="40"/>
      <c r="K157" s="40"/>
      <c r="L157" s="44"/>
      <c r="M157" s="201"/>
      <c r="N157" s="20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72</v>
      </c>
    </row>
    <row r="158" s="2" customFormat="1">
      <c r="A158" s="38"/>
      <c r="B158" s="39"/>
      <c r="C158" s="185" t="s">
        <v>304</v>
      </c>
      <c r="D158" s="185" t="s">
        <v>141</v>
      </c>
      <c r="E158" s="186" t="s">
        <v>305</v>
      </c>
      <c r="F158" s="187" t="s">
        <v>306</v>
      </c>
      <c r="G158" s="188" t="s">
        <v>199</v>
      </c>
      <c r="H158" s="189">
        <v>240</v>
      </c>
      <c r="I158" s="190"/>
      <c r="J158" s="191">
        <f>ROUND(I158*H158,2)</f>
        <v>0</v>
      </c>
      <c r="K158" s="187" t="s">
        <v>145</v>
      </c>
      <c r="L158" s="44"/>
      <c r="M158" s="192" t="s">
        <v>19</v>
      </c>
      <c r="N158" s="193" t="s">
        <v>43</v>
      </c>
      <c r="O158" s="84"/>
      <c r="P158" s="194">
        <f>O158*H158</f>
        <v>0</v>
      </c>
      <c r="Q158" s="194">
        <v>5.0000000000000002E-05</v>
      </c>
      <c r="R158" s="194">
        <f>Q158*H158</f>
        <v>0.012</v>
      </c>
      <c r="S158" s="194">
        <v>0</v>
      </c>
      <c r="T158" s="19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6" t="s">
        <v>146</v>
      </c>
      <c r="AT158" s="196" t="s">
        <v>141</v>
      </c>
      <c r="AU158" s="196" t="s">
        <v>72</v>
      </c>
      <c r="AY158" s="17" t="s">
        <v>147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79</v>
      </c>
      <c r="BK158" s="197">
        <f>ROUND(I158*H158,2)</f>
        <v>0</v>
      </c>
      <c r="BL158" s="17" t="s">
        <v>146</v>
      </c>
      <c r="BM158" s="196" t="s">
        <v>477</v>
      </c>
    </row>
    <row r="159" s="2" customFormat="1">
      <c r="A159" s="38"/>
      <c r="B159" s="39"/>
      <c r="C159" s="40"/>
      <c r="D159" s="198" t="s">
        <v>149</v>
      </c>
      <c r="E159" s="40"/>
      <c r="F159" s="199" t="s">
        <v>308</v>
      </c>
      <c r="G159" s="40"/>
      <c r="H159" s="40"/>
      <c r="I159" s="200"/>
      <c r="J159" s="40"/>
      <c r="K159" s="40"/>
      <c r="L159" s="44"/>
      <c r="M159" s="201"/>
      <c r="N159" s="20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72</v>
      </c>
    </row>
    <row r="160" s="10" customFormat="1">
      <c r="A160" s="10"/>
      <c r="B160" s="203"/>
      <c r="C160" s="204"/>
      <c r="D160" s="198" t="s">
        <v>169</v>
      </c>
      <c r="E160" s="205" t="s">
        <v>19</v>
      </c>
      <c r="F160" s="206" t="s">
        <v>478</v>
      </c>
      <c r="G160" s="204"/>
      <c r="H160" s="207">
        <v>240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169</v>
      </c>
      <c r="AU160" s="213" t="s">
        <v>72</v>
      </c>
      <c r="AV160" s="10" t="s">
        <v>81</v>
      </c>
      <c r="AW160" s="10" t="s">
        <v>33</v>
      </c>
      <c r="AX160" s="10" t="s">
        <v>79</v>
      </c>
      <c r="AY160" s="213" t="s">
        <v>147</v>
      </c>
    </row>
    <row r="161" s="2" customFormat="1" ht="21.75" customHeight="1">
      <c r="A161" s="38"/>
      <c r="B161" s="39"/>
      <c r="C161" s="185" t="s">
        <v>310</v>
      </c>
      <c r="D161" s="185" t="s">
        <v>141</v>
      </c>
      <c r="E161" s="186" t="s">
        <v>311</v>
      </c>
      <c r="F161" s="187" t="s">
        <v>312</v>
      </c>
      <c r="G161" s="188" t="s">
        <v>199</v>
      </c>
      <c r="H161" s="189">
        <v>480</v>
      </c>
      <c r="I161" s="190"/>
      <c r="J161" s="191">
        <f>ROUND(I161*H161,2)</f>
        <v>0</v>
      </c>
      <c r="K161" s="187" t="s">
        <v>19</v>
      </c>
      <c r="L161" s="44"/>
      <c r="M161" s="192" t="s">
        <v>19</v>
      </c>
      <c r="N161" s="193" t="s">
        <v>43</v>
      </c>
      <c r="O161" s="84"/>
      <c r="P161" s="194">
        <f>O161*H161</f>
        <v>0</v>
      </c>
      <c r="Q161" s="194">
        <v>0.0025999999999999999</v>
      </c>
      <c r="R161" s="194">
        <f>Q161*H161</f>
        <v>1.248</v>
      </c>
      <c r="S161" s="194">
        <v>0</v>
      </c>
      <c r="T161" s="19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6" t="s">
        <v>146</v>
      </c>
      <c r="AT161" s="196" t="s">
        <v>141</v>
      </c>
      <c r="AU161" s="196" t="s">
        <v>72</v>
      </c>
      <c r="AY161" s="17" t="s">
        <v>147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79</v>
      </c>
      <c r="BK161" s="197">
        <f>ROUND(I161*H161,2)</f>
        <v>0</v>
      </c>
      <c r="BL161" s="17" t="s">
        <v>146</v>
      </c>
      <c r="BM161" s="196" t="s">
        <v>479</v>
      </c>
    </row>
    <row r="162" s="2" customFormat="1">
      <c r="A162" s="38"/>
      <c r="B162" s="39"/>
      <c r="C162" s="40"/>
      <c r="D162" s="198" t="s">
        <v>149</v>
      </c>
      <c r="E162" s="40"/>
      <c r="F162" s="199" t="s">
        <v>314</v>
      </c>
      <c r="G162" s="40"/>
      <c r="H162" s="40"/>
      <c r="I162" s="200"/>
      <c r="J162" s="40"/>
      <c r="K162" s="40"/>
      <c r="L162" s="44"/>
      <c r="M162" s="201"/>
      <c r="N162" s="202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72</v>
      </c>
    </row>
    <row r="163" s="10" customFormat="1">
      <c r="A163" s="10"/>
      <c r="B163" s="203"/>
      <c r="C163" s="204"/>
      <c r="D163" s="198" t="s">
        <v>169</v>
      </c>
      <c r="E163" s="205" t="s">
        <v>19</v>
      </c>
      <c r="F163" s="206" t="s">
        <v>480</v>
      </c>
      <c r="G163" s="204"/>
      <c r="H163" s="207">
        <v>480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169</v>
      </c>
      <c r="AU163" s="213" t="s">
        <v>72</v>
      </c>
      <c r="AV163" s="10" t="s">
        <v>81</v>
      </c>
      <c r="AW163" s="10" t="s">
        <v>33</v>
      </c>
      <c r="AX163" s="10" t="s">
        <v>79</v>
      </c>
      <c r="AY163" s="213" t="s">
        <v>147</v>
      </c>
    </row>
    <row r="164" s="2" customFormat="1">
      <c r="A164" s="38"/>
      <c r="B164" s="39"/>
      <c r="C164" s="185" t="s">
        <v>316</v>
      </c>
      <c r="D164" s="185" t="s">
        <v>141</v>
      </c>
      <c r="E164" s="186" t="s">
        <v>317</v>
      </c>
      <c r="F164" s="187" t="s">
        <v>318</v>
      </c>
      <c r="G164" s="188" t="s">
        <v>199</v>
      </c>
      <c r="H164" s="189">
        <v>240</v>
      </c>
      <c r="I164" s="190"/>
      <c r="J164" s="191">
        <f>ROUND(I164*H164,2)</f>
        <v>0</v>
      </c>
      <c r="K164" s="187" t="s">
        <v>145</v>
      </c>
      <c r="L164" s="44"/>
      <c r="M164" s="192" t="s">
        <v>19</v>
      </c>
      <c r="N164" s="193" t="s">
        <v>43</v>
      </c>
      <c r="O164" s="84"/>
      <c r="P164" s="194">
        <f>O164*H164</f>
        <v>0</v>
      </c>
      <c r="Q164" s="194">
        <v>0.0020799999999999998</v>
      </c>
      <c r="R164" s="194">
        <f>Q164*H164</f>
        <v>0.49919999999999998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146</v>
      </c>
      <c r="AT164" s="196" t="s">
        <v>141</v>
      </c>
      <c r="AU164" s="196" t="s">
        <v>72</v>
      </c>
      <c r="AY164" s="17" t="s">
        <v>147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79</v>
      </c>
      <c r="BK164" s="197">
        <f>ROUND(I164*H164,2)</f>
        <v>0</v>
      </c>
      <c r="BL164" s="17" t="s">
        <v>146</v>
      </c>
      <c r="BM164" s="196" t="s">
        <v>481</v>
      </c>
    </row>
    <row r="165" s="2" customFormat="1">
      <c r="A165" s="38"/>
      <c r="B165" s="39"/>
      <c r="C165" s="40"/>
      <c r="D165" s="198" t="s">
        <v>149</v>
      </c>
      <c r="E165" s="40"/>
      <c r="F165" s="199" t="s">
        <v>320</v>
      </c>
      <c r="G165" s="40"/>
      <c r="H165" s="40"/>
      <c r="I165" s="200"/>
      <c r="J165" s="40"/>
      <c r="K165" s="40"/>
      <c r="L165" s="44"/>
      <c r="M165" s="201"/>
      <c r="N165" s="202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72</v>
      </c>
    </row>
    <row r="166" s="10" customFormat="1">
      <c r="A166" s="10"/>
      <c r="B166" s="203"/>
      <c r="C166" s="204"/>
      <c r="D166" s="198" t="s">
        <v>169</v>
      </c>
      <c r="E166" s="205" t="s">
        <v>19</v>
      </c>
      <c r="F166" s="206" t="s">
        <v>478</v>
      </c>
      <c r="G166" s="204"/>
      <c r="H166" s="207">
        <v>240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169</v>
      </c>
      <c r="AU166" s="213" t="s">
        <v>72</v>
      </c>
      <c r="AV166" s="10" t="s">
        <v>81</v>
      </c>
      <c r="AW166" s="10" t="s">
        <v>33</v>
      </c>
      <c r="AX166" s="10" t="s">
        <v>79</v>
      </c>
      <c r="AY166" s="213" t="s">
        <v>147</v>
      </c>
    </row>
    <row r="167" s="2" customFormat="1" ht="33" customHeight="1">
      <c r="A167" s="38"/>
      <c r="B167" s="39"/>
      <c r="C167" s="185" t="s">
        <v>321</v>
      </c>
      <c r="D167" s="185" t="s">
        <v>141</v>
      </c>
      <c r="E167" s="186" t="s">
        <v>322</v>
      </c>
      <c r="F167" s="187" t="s">
        <v>323</v>
      </c>
      <c r="G167" s="188" t="s">
        <v>324</v>
      </c>
      <c r="H167" s="189">
        <v>14</v>
      </c>
      <c r="I167" s="190"/>
      <c r="J167" s="191">
        <f>ROUND(I167*H167,2)</f>
        <v>0</v>
      </c>
      <c r="K167" s="187" t="s">
        <v>145</v>
      </c>
      <c r="L167" s="44"/>
      <c r="M167" s="192" t="s">
        <v>19</v>
      </c>
      <c r="N167" s="193" t="s">
        <v>43</v>
      </c>
      <c r="O167" s="84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6" t="s">
        <v>146</v>
      </c>
      <c r="AT167" s="196" t="s">
        <v>141</v>
      </c>
      <c r="AU167" s="196" t="s">
        <v>72</v>
      </c>
      <c r="AY167" s="17" t="s">
        <v>147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79</v>
      </c>
      <c r="BK167" s="197">
        <f>ROUND(I167*H167,2)</f>
        <v>0</v>
      </c>
      <c r="BL167" s="17" t="s">
        <v>146</v>
      </c>
      <c r="BM167" s="196" t="s">
        <v>482</v>
      </c>
    </row>
    <row r="168" s="2" customFormat="1">
      <c r="A168" s="38"/>
      <c r="B168" s="39"/>
      <c r="C168" s="40"/>
      <c r="D168" s="198" t="s">
        <v>149</v>
      </c>
      <c r="E168" s="40"/>
      <c r="F168" s="199" t="s">
        <v>326</v>
      </c>
      <c r="G168" s="40"/>
      <c r="H168" s="40"/>
      <c r="I168" s="200"/>
      <c r="J168" s="40"/>
      <c r="K168" s="40"/>
      <c r="L168" s="44"/>
      <c r="M168" s="201"/>
      <c r="N168" s="202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72</v>
      </c>
    </row>
    <row r="169" s="10" customFormat="1">
      <c r="A169" s="10"/>
      <c r="B169" s="203"/>
      <c r="C169" s="204"/>
      <c r="D169" s="198" t="s">
        <v>169</v>
      </c>
      <c r="E169" s="205" t="s">
        <v>19</v>
      </c>
      <c r="F169" s="206" t="s">
        <v>483</v>
      </c>
      <c r="G169" s="204"/>
      <c r="H169" s="207">
        <v>14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169</v>
      </c>
      <c r="AU169" s="213" t="s">
        <v>72</v>
      </c>
      <c r="AV169" s="10" t="s">
        <v>81</v>
      </c>
      <c r="AW169" s="10" t="s">
        <v>33</v>
      </c>
      <c r="AX169" s="10" t="s">
        <v>79</v>
      </c>
      <c r="AY169" s="213" t="s">
        <v>147</v>
      </c>
    </row>
    <row r="170" s="2" customFormat="1" ht="33" customHeight="1">
      <c r="A170" s="38"/>
      <c r="B170" s="39"/>
      <c r="C170" s="185" t="s">
        <v>328</v>
      </c>
      <c r="D170" s="185" t="s">
        <v>141</v>
      </c>
      <c r="E170" s="186" t="s">
        <v>329</v>
      </c>
      <c r="F170" s="187" t="s">
        <v>330</v>
      </c>
      <c r="G170" s="188" t="s">
        <v>324</v>
      </c>
      <c r="H170" s="189">
        <v>1</v>
      </c>
      <c r="I170" s="190"/>
      <c r="J170" s="191">
        <f>ROUND(I170*H170,2)</f>
        <v>0</v>
      </c>
      <c r="K170" s="187" t="s">
        <v>145</v>
      </c>
      <c r="L170" s="44"/>
      <c r="M170" s="192" t="s">
        <v>19</v>
      </c>
      <c r="N170" s="193" t="s">
        <v>43</v>
      </c>
      <c r="O170" s="84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6" t="s">
        <v>146</v>
      </c>
      <c r="AT170" s="196" t="s">
        <v>141</v>
      </c>
      <c r="AU170" s="196" t="s">
        <v>72</v>
      </c>
      <c r="AY170" s="17" t="s">
        <v>147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79</v>
      </c>
      <c r="BK170" s="197">
        <f>ROUND(I170*H170,2)</f>
        <v>0</v>
      </c>
      <c r="BL170" s="17" t="s">
        <v>146</v>
      </c>
      <c r="BM170" s="196" t="s">
        <v>484</v>
      </c>
    </row>
    <row r="171" s="2" customFormat="1">
      <c r="A171" s="38"/>
      <c r="B171" s="39"/>
      <c r="C171" s="40"/>
      <c r="D171" s="198" t="s">
        <v>149</v>
      </c>
      <c r="E171" s="40"/>
      <c r="F171" s="199" t="s">
        <v>332</v>
      </c>
      <c r="G171" s="40"/>
      <c r="H171" s="40"/>
      <c r="I171" s="200"/>
      <c r="J171" s="40"/>
      <c r="K171" s="40"/>
      <c r="L171" s="44"/>
      <c r="M171" s="201"/>
      <c r="N171" s="20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72</v>
      </c>
    </row>
    <row r="172" s="10" customFormat="1">
      <c r="A172" s="10"/>
      <c r="B172" s="203"/>
      <c r="C172" s="204"/>
      <c r="D172" s="198" t="s">
        <v>169</v>
      </c>
      <c r="E172" s="205" t="s">
        <v>19</v>
      </c>
      <c r="F172" s="206" t="s">
        <v>485</v>
      </c>
      <c r="G172" s="204"/>
      <c r="H172" s="207">
        <v>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169</v>
      </c>
      <c r="AU172" s="213" t="s">
        <v>72</v>
      </c>
      <c r="AV172" s="10" t="s">
        <v>81</v>
      </c>
      <c r="AW172" s="10" t="s">
        <v>33</v>
      </c>
      <c r="AX172" s="10" t="s">
        <v>79</v>
      </c>
      <c r="AY172" s="213" t="s">
        <v>147</v>
      </c>
    </row>
    <row r="173" s="2" customFormat="1">
      <c r="A173" s="38"/>
      <c r="B173" s="39"/>
      <c r="C173" s="185" t="s">
        <v>334</v>
      </c>
      <c r="D173" s="185" t="s">
        <v>141</v>
      </c>
      <c r="E173" s="186" t="s">
        <v>335</v>
      </c>
      <c r="F173" s="187" t="s">
        <v>336</v>
      </c>
      <c r="G173" s="188" t="s">
        <v>144</v>
      </c>
      <c r="H173" s="189">
        <v>1088</v>
      </c>
      <c r="I173" s="190"/>
      <c r="J173" s="191">
        <f>ROUND(I173*H173,2)</f>
        <v>0</v>
      </c>
      <c r="K173" s="187" t="s">
        <v>145</v>
      </c>
      <c r="L173" s="44"/>
      <c r="M173" s="192" t="s">
        <v>19</v>
      </c>
      <c r="N173" s="193" t="s">
        <v>43</v>
      </c>
      <c r="O173" s="84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6" t="s">
        <v>146</v>
      </c>
      <c r="AT173" s="196" t="s">
        <v>141</v>
      </c>
      <c r="AU173" s="196" t="s">
        <v>72</v>
      </c>
      <c r="AY173" s="17" t="s">
        <v>147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79</v>
      </c>
      <c r="BK173" s="197">
        <f>ROUND(I173*H173,2)</f>
        <v>0</v>
      </c>
      <c r="BL173" s="17" t="s">
        <v>146</v>
      </c>
      <c r="BM173" s="196" t="s">
        <v>486</v>
      </c>
    </row>
    <row r="174" s="2" customFormat="1">
      <c r="A174" s="38"/>
      <c r="B174" s="39"/>
      <c r="C174" s="40"/>
      <c r="D174" s="198" t="s">
        <v>149</v>
      </c>
      <c r="E174" s="40"/>
      <c r="F174" s="199" t="s">
        <v>338</v>
      </c>
      <c r="G174" s="40"/>
      <c r="H174" s="40"/>
      <c r="I174" s="200"/>
      <c r="J174" s="40"/>
      <c r="K174" s="40"/>
      <c r="L174" s="44"/>
      <c r="M174" s="201"/>
      <c r="N174" s="20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72</v>
      </c>
    </row>
    <row r="175" s="2" customFormat="1" ht="16.5" customHeight="1">
      <c r="A175" s="38"/>
      <c r="B175" s="39"/>
      <c r="C175" s="214" t="s">
        <v>339</v>
      </c>
      <c r="D175" s="214" t="s">
        <v>172</v>
      </c>
      <c r="E175" s="215" t="s">
        <v>340</v>
      </c>
      <c r="F175" s="216" t="s">
        <v>341</v>
      </c>
      <c r="G175" s="217" t="s">
        <v>342</v>
      </c>
      <c r="H175" s="218">
        <v>112.06399999999999</v>
      </c>
      <c r="I175" s="219"/>
      <c r="J175" s="220">
        <f>ROUND(I175*H175,2)</f>
        <v>0</v>
      </c>
      <c r="K175" s="216" t="s">
        <v>19</v>
      </c>
      <c r="L175" s="221"/>
      <c r="M175" s="222" t="s">
        <v>19</v>
      </c>
      <c r="N175" s="223" t="s">
        <v>43</v>
      </c>
      <c r="O175" s="84"/>
      <c r="P175" s="194">
        <f>O175*H175</f>
        <v>0</v>
      </c>
      <c r="Q175" s="194">
        <v>0.20000000000000001</v>
      </c>
      <c r="R175" s="194">
        <f>Q175*H175</f>
        <v>22.412800000000001</v>
      </c>
      <c r="S175" s="194">
        <v>0</v>
      </c>
      <c r="T175" s="19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6" t="s">
        <v>176</v>
      </c>
      <c r="AT175" s="196" t="s">
        <v>172</v>
      </c>
      <c r="AU175" s="196" t="s">
        <v>72</v>
      </c>
      <c r="AY175" s="17" t="s">
        <v>147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79</v>
      </c>
      <c r="BK175" s="197">
        <f>ROUND(I175*H175,2)</f>
        <v>0</v>
      </c>
      <c r="BL175" s="17" t="s">
        <v>146</v>
      </c>
      <c r="BM175" s="196" t="s">
        <v>487</v>
      </c>
    </row>
    <row r="176" s="2" customFormat="1">
      <c r="A176" s="38"/>
      <c r="B176" s="39"/>
      <c r="C176" s="40"/>
      <c r="D176" s="198" t="s">
        <v>149</v>
      </c>
      <c r="E176" s="40"/>
      <c r="F176" s="199" t="s">
        <v>344</v>
      </c>
      <c r="G176" s="40"/>
      <c r="H176" s="40"/>
      <c r="I176" s="200"/>
      <c r="J176" s="40"/>
      <c r="K176" s="40"/>
      <c r="L176" s="44"/>
      <c r="M176" s="201"/>
      <c r="N176" s="202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72</v>
      </c>
    </row>
    <row r="177" s="10" customFormat="1">
      <c r="A177" s="10"/>
      <c r="B177" s="203"/>
      <c r="C177" s="204"/>
      <c r="D177" s="198" t="s">
        <v>169</v>
      </c>
      <c r="E177" s="205" t="s">
        <v>19</v>
      </c>
      <c r="F177" s="206" t="s">
        <v>488</v>
      </c>
      <c r="G177" s="204"/>
      <c r="H177" s="207">
        <v>108.8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3" t="s">
        <v>169</v>
      </c>
      <c r="AU177" s="213" t="s">
        <v>72</v>
      </c>
      <c r="AV177" s="10" t="s">
        <v>81</v>
      </c>
      <c r="AW177" s="10" t="s">
        <v>33</v>
      </c>
      <c r="AX177" s="10" t="s">
        <v>79</v>
      </c>
      <c r="AY177" s="213" t="s">
        <v>147</v>
      </c>
    </row>
    <row r="178" s="10" customFormat="1">
      <c r="A178" s="10"/>
      <c r="B178" s="203"/>
      <c r="C178" s="204"/>
      <c r="D178" s="198" t="s">
        <v>169</v>
      </c>
      <c r="E178" s="204"/>
      <c r="F178" s="206" t="s">
        <v>489</v>
      </c>
      <c r="G178" s="204"/>
      <c r="H178" s="207">
        <v>112.06399999999999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169</v>
      </c>
      <c r="AU178" s="213" t="s">
        <v>72</v>
      </c>
      <c r="AV178" s="10" t="s">
        <v>81</v>
      </c>
      <c r="AW178" s="10" t="s">
        <v>4</v>
      </c>
      <c r="AX178" s="10" t="s">
        <v>79</v>
      </c>
      <c r="AY178" s="213" t="s">
        <v>147</v>
      </c>
    </row>
    <row r="179" s="2" customFormat="1" ht="16.5" customHeight="1">
      <c r="A179" s="38"/>
      <c r="B179" s="39"/>
      <c r="C179" s="185" t="s">
        <v>347</v>
      </c>
      <c r="D179" s="185" t="s">
        <v>141</v>
      </c>
      <c r="E179" s="186" t="s">
        <v>348</v>
      </c>
      <c r="F179" s="187" t="s">
        <v>349</v>
      </c>
      <c r="G179" s="188" t="s">
        <v>342</v>
      </c>
      <c r="H179" s="189">
        <v>24.199999999999999</v>
      </c>
      <c r="I179" s="190"/>
      <c r="J179" s="191">
        <f>ROUND(I179*H179,2)</f>
        <v>0</v>
      </c>
      <c r="K179" s="187" t="s">
        <v>145</v>
      </c>
      <c r="L179" s="44"/>
      <c r="M179" s="192" t="s">
        <v>19</v>
      </c>
      <c r="N179" s="193" t="s">
        <v>43</v>
      </c>
      <c r="O179" s="84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6" t="s">
        <v>146</v>
      </c>
      <c r="AT179" s="196" t="s">
        <v>141</v>
      </c>
      <c r="AU179" s="196" t="s">
        <v>72</v>
      </c>
      <c r="AY179" s="17" t="s">
        <v>147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79</v>
      </c>
      <c r="BK179" s="197">
        <f>ROUND(I179*H179,2)</f>
        <v>0</v>
      </c>
      <c r="BL179" s="17" t="s">
        <v>146</v>
      </c>
      <c r="BM179" s="196" t="s">
        <v>490</v>
      </c>
    </row>
    <row r="180" s="2" customFormat="1">
      <c r="A180" s="38"/>
      <c r="B180" s="39"/>
      <c r="C180" s="40"/>
      <c r="D180" s="198" t="s">
        <v>149</v>
      </c>
      <c r="E180" s="40"/>
      <c r="F180" s="199" t="s">
        <v>351</v>
      </c>
      <c r="G180" s="40"/>
      <c r="H180" s="40"/>
      <c r="I180" s="200"/>
      <c r="J180" s="40"/>
      <c r="K180" s="40"/>
      <c r="L180" s="44"/>
      <c r="M180" s="201"/>
      <c r="N180" s="202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72</v>
      </c>
    </row>
    <row r="181" s="10" customFormat="1">
      <c r="A181" s="10"/>
      <c r="B181" s="203"/>
      <c r="C181" s="204"/>
      <c r="D181" s="198" t="s">
        <v>169</v>
      </c>
      <c r="E181" s="205" t="s">
        <v>19</v>
      </c>
      <c r="F181" s="206" t="s">
        <v>491</v>
      </c>
      <c r="G181" s="204"/>
      <c r="H181" s="207">
        <v>24.199999999999999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169</v>
      </c>
      <c r="AU181" s="213" t="s">
        <v>72</v>
      </c>
      <c r="AV181" s="10" t="s">
        <v>81</v>
      </c>
      <c r="AW181" s="10" t="s">
        <v>33</v>
      </c>
      <c r="AX181" s="10" t="s">
        <v>79</v>
      </c>
      <c r="AY181" s="213" t="s">
        <v>147</v>
      </c>
    </row>
    <row r="182" s="2" customFormat="1" ht="21.75" customHeight="1">
      <c r="A182" s="38"/>
      <c r="B182" s="39"/>
      <c r="C182" s="185" t="s">
        <v>353</v>
      </c>
      <c r="D182" s="185" t="s">
        <v>141</v>
      </c>
      <c r="E182" s="186" t="s">
        <v>354</v>
      </c>
      <c r="F182" s="187" t="s">
        <v>355</v>
      </c>
      <c r="G182" s="188" t="s">
        <v>342</v>
      </c>
      <c r="H182" s="189">
        <v>24.199999999999999</v>
      </c>
      <c r="I182" s="190"/>
      <c r="J182" s="191">
        <f>ROUND(I182*H182,2)</f>
        <v>0</v>
      </c>
      <c r="K182" s="187" t="s">
        <v>145</v>
      </c>
      <c r="L182" s="44"/>
      <c r="M182" s="192" t="s">
        <v>19</v>
      </c>
      <c r="N182" s="193" t="s">
        <v>43</v>
      </c>
      <c r="O182" s="84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6" t="s">
        <v>146</v>
      </c>
      <c r="AT182" s="196" t="s">
        <v>141</v>
      </c>
      <c r="AU182" s="196" t="s">
        <v>72</v>
      </c>
      <c r="AY182" s="17" t="s">
        <v>147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79</v>
      </c>
      <c r="BK182" s="197">
        <f>ROUND(I182*H182,2)</f>
        <v>0</v>
      </c>
      <c r="BL182" s="17" t="s">
        <v>146</v>
      </c>
      <c r="BM182" s="196" t="s">
        <v>492</v>
      </c>
    </row>
    <row r="183" s="2" customFormat="1">
      <c r="A183" s="38"/>
      <c r="B183" s="39"/>
      <c r="C183" s="40"/>
      <c r="D183" s="198" t="s">
        <v>149</v>
      </c>
      <c r="E183" s="40"/>
      <c r="F183" s="199" t="s">
        <v>357</v>
      </c>
      <c r="G183" s="40"/>
      <c r="H183" s="40"/>
      <c r="I183" s="200"/>
      <c r="J183" s="40"/>
      <c r="K183" s="40"/>
      <c r="L183" s="44"/>
      <c r="M183" s="201"/>
      <c r="N183" s="202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72</v>
      </c>
    </row>
    <row r="184" s="2" customFormat="1">
      <c r="A184" s="38"/>
      <c r="B184" s="39"/>
      <c r="C184" s="185" t="s">
        <v>358</v>
      </c>
      <c r="D184" s="185" t="s">
        <v>141</v>
      </c>
      <c r="E184" s="186" t="s">
        <v>359</v>
      </c>
      <c r="F184" s="187" t="s">
        <v>360</v>
      </c>
      <c r="G184" s="188" t="s">
        <v>342</v>
      </c>
      <c r="H184" s="189">
        <v>96.799999999999997</v>
      </c>
      <c r="I184" s="190"/>
      <c r="J184" s="191">
        <f>ROUND(I184*H184,2)</f>
        <v>0</v>
      </c>
      <c r="K184" s="187" t="s">
        <v>145</v>
      </c>
      <c r="L184" s="44"/>
      <c r="M184" s="192" t="s">
        <v>19</v>
      </c>
      <c r="N184" s="193" t="s">
        <v>43</v>
      </c>
      <c r="O184" s="84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6" t="s">
        <v>146</v>
      </c>
      <c r="AT184" s="196" t="s">
        <v>141</v>
      </c>
      <c r="AU184" s="196" t="s">
        <v>72</v>
      </c>
      <c r="AY184" s="17" t="s">
        <v>147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79</v>
      </c>
      <c r="BK184" s="197">
        <f>ROUND(I184*H184,2)</f>
        <v>0</v>
      </c>
      <c r="BL184" s="17" t="s">
        <v>146</v>
      </c>
      <c r="BM184" s="196" t="s">
        <v>493</v>
      </c>
    </row>
    <row r="185" s="2" customFormat="1">
      <c r="A185" s="38"/>
      <c r="B185" s="39"/>
      <c r="C185" s="40"/>
      <c r="D185" s="198" t="s">
        <v>149</v>
      </c>
      <c r="E185" s="40"/>
      <c r="F185" s="199" t="s">
        <v>362</v>
      </c>
      <c r="G185" s="40"/>
      <c r="H185" s="40"/>
      <c r="I185" s="200"/>
      <c r="J185" s="40"/>
      <c r="K185" s="40"/>
      <c r="L185" s="44"/>
      <c r="M185" s="201"/>
      <c r="N185" s="202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72</v>
      </c>
    </row>
    <row r="186" s="10" customFormat="1">
      <c r="A186" s="10"/>
      <c r="B186" s="203"/>
      <c r="C186" s="204"/>
      <c r="D186" s="198" t="s">
        <v>169</v>
      </c>
      <c r="E186" s="205" t="s">
        <v>19</v>
      </c>
      <c r="F186" s="206" t="s">
        <v>494</v>
      </c>
      <c r="G186" s="204"/>
      <c r="H186" s="207">
        <v>96.799999999999997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169</v>
      </c>
      <c r="AU186" s="213" t="s">
        <v>72</v>
      </c>
      <c r="AV186" s="10" t="s">
        <v>81</v>
      </c>
      <c r="AW186" s="10" t="s">
        <v>33</v>
      </c>
      <c r="AX186" s="10" t="s">
        <v>79</v>
      </c>
      <c r="AY186" s="213" t="s">
        <v>147</v>
      </c>
    </row>
    <row r="187" s="2" customFormat="1" ht="16.5" customHeight="1">
      <c r="A187" s="38"/>
      <c r="B187" s="39"/>
      <c r="C187" s="185" t="s">
        <v>364</v>
      </c>
      <c r="D187" s="185" t="s">
        <v>141</v>
      </c>
      <c r="E187" s="186" t="s">
        <v>365</v>
      </c>
      <c r="F187" s="187" t="s">
        <v>366</v>
      </c>
      <c r="G187" s="188" t="s">
        <v>367</v>
      </c>
      <c r="H187" s="189">
        <v>746</v>
      </c>
      <c r="I187" s="190"/>
      <c r="J187" s="191">
        <f>ROUND(I187*H187,2)</f>
        <v>0</v>
      </c>
      <c r="K187" s="187" t="s">
        <v>145</v>
      </c>
      <c r="L187" s="44"/>
      <c r="M187" s="192" t="s">
        <v>19</v>
      </c>
      <c r="N187" s="193" t="s">
        <v>43</v>
      </c>
      <c r="O187" s="84"/>
      <c r="P187" s="194">
        <f>O187*H187</f>
        <v>0</v>
      </c>
      <c r="Q187" s="194">
        <v>0.0068199999999999997</v>
      </c>
      <c r="R187" s="194">
        <f>Q187*H187</f>
        <v>5.08772</v>
      </c>
      <c r="S187" s="194">
        <v>0</v>
      </c>
      <c r="T187" s="19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6" t="s">
        <v>146</v>
      </c>
      <c r="AT187" s="196" t="s">
        <v>141</v>
      </c>
      <c r="AU187" s="196" t="s">
        <v>72</v>
      </c>
      <c r="AY187" s="17" t="s">
        <v>147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79</v>
      </c>
      <c r="BK187" s="197">
        <f>ROUND(I187*H187,2)</f>
        <v>0</v>
      </c>
      <c r="BL187" s="17" t="s">
        <v>146</v>
      </c>
      <c r="BM187" s="196" t="s">
        <v>495</v>
      </c>
    </row>
    <row r="188" s="2" customFormat="1">
      <c r="A188" s="38"/>
      <c r="B188" s="39"/>
      <c r="C188" s="40"/>
      <c r="D188" s="198" t="s">
        <v>149</v>
      </c>
      <c r="E188" s="40"/>
      <c r="F188" s="199" t="s">
        <v>369</v>
      </c>
      <c r="G188" s="40"/>
      <c r="H188" s="40"/>
      <c r="I188" s="200"/>
      <c r="J188" s="40"/>
      <c r="K188" s="40"/>
      <c r="L188" s="44"/>
      <c r="M188" s="201"/>
      <c r="N188" s="202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72</v>
      </c>
    </row>
    <row r="189" s="10" customFormat="1">
      <c r="A189" s="10"/>
      <c r="B189" s="203"/>
      <c r="C189" s="204"/>
      <c r="D189" s="198" t="s">
        <v>169</v>
      </c>
      <c r="E189" s="205" t="s">
        <v>19</v>
      </c>
      <c r="F189" s="206" t="s">
        <v>496</v>
      </c>
      <c r="G189" s="204"/>
      <c r="H189" s="207">
        <v>746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3" t="s">
        <v>169</v>
      </c>
      <c r="AU189" s="213" t="s">
        <v>72</v>
      </c>
      <c r="AV189" s="10" t="s">
        <v>81</v>
      </c>
      <c r="AW189" s="10" t="s">
        <v>33</v>
      </c>
      <c r="AX189" s="10" t="s">
        <v>79</v>
      </c>
      <c r="AY189" s="213" t="s">
        <v>147</v>
      </c>
    </row>
    <row r="190" s="2" customFormat="1" ht="21.75" customHeight="1">
      <c r="A190" s="38"/>
      <c r="B190" s="39"/>
      <c r="C190" s="185" t="s">
        <v>371</v>
      </c>
      <c r="D190" s="185" t="s">
        <v>141</v>
      </c>
      <c r="E190" s="186" t="s">
        <v>372</v>
      </c>
      <c r="F190" s="187" t="s">
        <v>373</v>
      </c>
      <c r="G190" s="188" t="s">
        <v>367</v>
      </c>
      <c r="H190" s="189">
        <v>16</v>
      </c>
      <c r="I190" s="190"/>
      <c r="J190" s="191">
        <f>ROUND(I190*H190,2)</f>
        <v>0</v>
      </c>
      <c r="K190" s="187" t="s">
        <v>145</v>
      </c>
      <c r="L190" s="44"/>
      <c r="M190" s="192" t="s">
        <v>19</v>
      </c>
      <c r="N190" s="193" t="s">
        <v>43</v>
      </c>
      <c r="O190" s="84"/>
      <c r="P190" s="194">
        <f>O190*H190</f>
        <v>0</v>
      </c>
      <c r="Q190" s="194">
        <v>0.07417</v>
      </c>
      <c r="R190" s="194">
        <f>Q190*H190</f>
        <v>1.18672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146</v>
      </c>
      <c r="AT190" s="196" t="s">
        <v>141</v>
      </c>
      <c r="AU190" s="196" t="s">
        <v>72</v>
      </c>
      <c r="AY190" s="17" t="s">
        <v>147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79</v>
      </c>
      <c r="BK190" s="197">
        <f>ROUND(I190*H190,2)</f>
        <v>0</v>
      </c>
      <c r="BL190" s="17" t="s">
        <v>146</v>
      </c>
      <c r="BM190" s="196" t="s">
        <v>497</v>
      </c>
    </row>
    <row r="191" s="2" customFormat="1">
      <c r="A191" s="38"/>
      <c r="B191" s="39"/>
      <c r="C191" s="40"/>
      <c r="D191" s="198" t="s">
        <v>149</v>
      </c>
      <c r="E191" s="40"/>
      <c r="F191" s="199" t="s">
        <v>375</v>
      </c>
      <c r="G191" s="40"/>
      <c r="H191" s="40"/>
      <c r="I191" s="200"/>
      <c r="J191" s="40"/>
      <c r="K191" s="40"/>
      <c r="L191" s="44"/>
      <c r="M191" s="201"/>
      <c r="N191" s="202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72</v>
      </c>
    </row>
    <row r="192" s="10" customFormat="1">
      <c r="A192" s="10"/>
      <c r="B192" s="203"/>
      <c r="C192" s="204"/>
      <c r="D192" s="198" t="s">
        <v>169</v>
      </c>
      <c r="E192" s="205" t="s">
        <v>19</v>
      </c>
      <c r="F192" s="206" t="s">
        <v>498</v>
      </c>
      <c r="G192" s="204"/>
      <c r="H192" s="207">
        <v>16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3" t="s">
        <v>169</v>
      </c>
      <c r="AU192" s="213" t="s">
        <v>72</v>
      </c>
      <c r="AV192" s="10" t="s">
        <v>81</v>
      </c>
      <c r="AW192" s="10" t="s">
        <v>33</v>
      </c>
      <c r="AX192" s="10" t="s">
        <v>79</v>
      </c>
      <c r="AY192" s="213" t="s">
        <v>147</v>
      </c>
    </row>
    <row r="193" s="2" customFormat="1">
      <c r="A193" s="38"/>
      <c r="B193" s="39"/>
      <c r="C193" s="185" t="s">
        <v>377</v>
      </c>
      <c r="D193" s="185" t="s">
        <v>141</v>
      </c>
      <c r="E193" s="186" t="s">
        <v>378</v>
      </c>
      <c r="F193" s="187" t="s">
        <v>379</v>
      </c>
      <c r="G193" s="188" t="s">
        <v>186</v>
      </c>
      <c r="H193" s="189">
        <v>33.418999999999997</v>
      </c>
      <c r="I193" s="190"/>
      <c r="J193" s="191">
        <f>ROUND(I193*H193,2)</f>
        <v>0</v>
      </c>
      <c r="K193" s="187" t="s">
        <v>145</v>
      </c>
      <c r="L193" s="44"/>
      <c r="M193" s="192" t="s">
        <v>19</v>
      </c>
      <c r="N193" s="193" t="s">
        <v>43</v>
      </c>
      <c r="O193" s="84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6" t="s">
        <v>146</v>
      </c>
      <c r="AT193" s="196" t="s">
        <v>141</v>
      </c>
      <c r="AU193" s="196" t="s">
        <v>72</v>
      </c>
      <c r="AY193" s="17" t="s">
        <v>147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79</v>
      </c>
      <c r="BK193" s="197">
        <f>ROUND(I193*H193,2)</f>
        <v>0</v>
      </c>
      <c r="BL193" s="17" t="s">
        <v>146</v>
      </c>
      <c r="BM193" s="196" t="s">
        <v>499</v>
      </c>
    </row>
    <row r="194" s="2" customFormat="1">
      <c r="A194" s="38"/>
      <c r="B194" s="39"/>
      <c r="C194" s="40"/>
      <c r="D194" s="198" t="s">
        <v>149</v>
      </c>
      <c r="E194" s="40"/>
      <c r="F194" s="199" t="s">
        <v>381</v>
      </c>
      <c r="G194" s="40"/>
      <c r="H194" s="40"/>
      <c r="I194" s="200"/>
      <c r="J194" s="40"/>
      <c r="K194" s="40"/>
      <c r="L194" s="44"/>
      <c r="M194" s="224"/>
      <c r="N194" s="225"/>
      <c r="O194" s="226"/>
      <c r="P194" s="226"/>
      <c r="Q194" s="226"/>
      <c r="R194" s="226"/>
      <c r="S194" s="226"/>
      <c r="T194" s="227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72</v>
      </c>
    </row>
    <row r="195" s="2" customFormat="1" ht="6.96" customHeight="1">
      <c r="A195" s="38"/>
      <c r="B195" s="59"/>
      <c r="C195" s="60"/>
      <c r="D195" s="60"/>
      <c r="E195" s="60"/>
      <c r="F195" s="60"/>
      <c r="G195" s="60"/>
      <c r="H195" s="60"/>
      <c r="I195" s="60"/>
      <c r="J195" s="60"/>
      <c r="K195" s="60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pzuKKj/8qvZwxkB92iLi3Avnchk1rkfe/jR08MlAAdC4tjc+MHMXT6RC/xUPuMHI7qBMCvn4BUiwMmAuMYemSg==" hashValue="xGEj2pSGs5Ni/ArnR/fR9yf5eQLagNmwi2OCuB5lGKY3ueMbLCfKVHLNmUTBYi/QTHgjLZX9SaCmrs7dQLMfjw==" algorithmName="SHA-512" password="CC35"/>
  <autoFilter ref="C78:K1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432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500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432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SO-21 - TE08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432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SO-21 - TE08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0.0048000000000000004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1500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501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502</v>
      </c>
      <c r="G88" s="204"/>
      <c r="H88" s="207">
        <v>1500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240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0.0048000000000000004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503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504</v>
      </c>
      <c r="G91" s="204"/>
      <c r="H91" s="207">
        <v>240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9924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505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506</v>
      </c>
      <c r="G94" s="204"/>
      <c r="H94" s="207">
        <v>9924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21.760000000000002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507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508</v>
      </c>
      <c r="G97" s="204"/>
      <c r="H97" s="207">
        <v>21.760000000000002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121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509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510</v>
      </c>
      <c r="G100" s="204"/>
      <c r="H100" s="207">
        <v>121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121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511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484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512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513</v>
      </c>
      <c r="G105" s="204"/>
      <c r="H105" s="207">
        <v>484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17c5fcYFgeUICKfzG+XtPtQbY2fgXKWvqWGO8P/6wT3ByseE7uHRYCkVxF29xrhjPPYZfVb7+AJ1cedY7Q7xew==" hashValue="88YbefOb0E/YEqh9VkO7fzUFlBLRhvATuZn5NlcXUS0NmTiBBaB2iU9xuNegCgYX5ovDRY5GZmeaAW12BdBfGA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432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514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ROUND((SUM(BE85:BE105)),  2)</f>
        <v>0</v>
      </c>
      <c r="G35" s="38"/>
      <c r="H35" s="38"/>
      <c r="I35" s="157">
        <v>0.20999999999999999</v>
      </c>
      <c r="J35" s="156">
        <f>ROUND(((SUM(BE85:BE105))*I35),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ROUND((SUM(BF85:BF105)),  2)</f>
        <v>0</v>
      </c>
      <c r="G36" s="38"/>
      <c r="H36" s="38"/>
      <c r="I36" s="157">
        <v>0.14999999999999999</v>
      </c>
      <c r="J36" s="156">
        <f>ROUND(((SUM(BF85:BF105))*I36),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432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SO-22 - TE08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432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SO-22 - TE08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SUM(P86:P105)</f>
        <v>0</v>
      </c>
      <c r="Q85" s="96"/>
      <c r="R85" s="182">
        <f>SUM(R86:R105)</f>
        <v>0.0048000000000000004</v>
      </c>
      <c r="S85" s="96"/>
      <c r="T85" s="183">
        <f>SUM(T86:T105)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SUM(BK86:BK105)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1500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515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502</v>
      </c>
      <c r="G88" s="204"/>
      <c r="H88" s="207">
        <v>1500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240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0.0048000000000000004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516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504</v>
      </c>
      <c r="G91" s="204"/>
      <c r="H91" s="207">
        <v>240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6616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517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518</v>
      </c>
      <c r="G94" s="204"/>
      <c r="H94" s="207">
        <v>6616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21.760000000000002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519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508</v>
      </c>
      <c r="G97" s="204"/>
      <c r="H97" s="207">
        <v>21.760000000000002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74.640000000000001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520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521</v>
      </c>
      <c r="G100" s="204"/>
      <c r="H100" s="207">
        <v>74.640000000000001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74.640000000000001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522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298.56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523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524</v>
      </c>
      <c r="G105" s="204"/>
      <c r="H105" s="207">
        <v>298.56</v>
      </c>
      <c r="I105" s="208"/>
      <c r="J105" s="204"/>
      <c r="K105" s="204"/>
      <c r="L105" s="209"/>
      <c r="M105" s="228"/>
      <c r="N105" s="229"/>
      <c r="O105" s="229"/>
      <c r="P105" s="229"/>
      <c r="Q105" s="229"/>
      <c r="R105" s="229"/>
      <c r="S105" s="229"/>
      <c r="T105" s="23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ZJut6YheCHVjXCaECnCi7luXMMNkyJDRW74ObSIux6/RK17s0rgFJcDBrNRedSQhF9yi/bC23utjjBpJjBYWMg==" hashValue="62uDGvFq9Ww+kyezU+gar4tM+2BcnYSslERgHd8G2PmS1JJd2pKE2RnVWJoS6NH+duuxqJtrhPQHiYd39zLPy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Větrolamy TE07, TE08 a TE09 v k.ú. Prosiměřice – projektová dokumentace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432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382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525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4. 11. 2020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ROUND((SUM(BE85:BE108)),  2)</f>
        <v>0</v>
      </c>
      <c r="G35" s="38"/>
      <c r="H35" s="38"/>
      <c r="I35" s="157">
        <v>0.20999999999999999</v>
      </c>
      <c r="J35" s="156">
        <f>ROUND(((SUM(BE85:BE108))*I35),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ROUND((SUM(BF85:BF108)),  2)</f>
        <v>0</v>
      </c>
      <c r="G36" s="38"/>
      <c r="H36" s="38"/>
      <c r="I36" s="157">
        <v>0.14999999999999999</v>
      </c>
      <c r="J36" s="156">
        <f>ROUND(((SUM(BF85:BF108))*I36),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ROUND((SUM(BG85:BG108)),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ROUND((SUM(BH85:BH108)),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ROUND((SUM(BI85:BI108)),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Větrolamy TE07, TE08 a TE09 v k.ú. Prosiměřice – projektová dokumentace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432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382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SO-23 - TE08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Prosiměřice</v>
      </c>
      <c r="G56" s="40"/>
      <c r="H56" s="40"/>
      <c r="I56" s="32" t="s">
        <v>23</v>
      </c>
      <c r="J56" s="72" t="str">
        <f>IF(J14="","",J14)</f>
        <v>4. 11. 2020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ČR SPÚ, KPÚ JMK, Pobočka Znojmo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Daniel Doubrava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125</v>
      </c>
      <c r="D61" s="171"/>
      <c r="E61" s="171"/>
      <c r="F61" s="171"/>
      <c r="G61" s="171"/>
      <c r="H61" s="171"/>
      <c r="I61" s="171"/>
      <c r="J61" s="172" t="s">
        <v>126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128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Větrolamy TE07, TE08 a TE09 v k.ú. Prosiměřice – projektová dokumentace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122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432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382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SO-23 - TE08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Prosiměřice</v>
      </c>
      <c r="G79" s="40"/>
      <c r="H79" s="40"/>
      <c r="I79" s="32" t="s">
        <v>23</v>
      </c>
      <c r="J79" s="72" t="str">
        <f>IF(J14="","",J14)</f>
        <v>4. 11. 2020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ČR SPÚ, KPÚ JMK, Pobočka Znojmo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Daniel Doubrava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129</v>
      </c>
      <c r="D84" s="177" t="s">
        <v>57</v>
      </c>
      <c r="E84" s="177" t="s">
        <v>53</v>
      </c>
      <c r="F84" s="177" t="s">
        <v>54</v>
      </c>
      <c r="G84" s="177" t="s">
        <v>130</v>
      </c>
      <c r="H84" s="177" t="s">
        <v>131</v>
      </c>
      <c r="I84" s="177" t="s">
        <v>132</v>
      </c>
      <c r="J84" s="177" t="s">
        <v>126</v>
      </c>
      <c r="K84" s="178" t="s">
        <v>133</v>
      </c>
      <c r="L84" s="179"/>
      <c r="M84" s="92" t="s">
        <v>19</v>
      </c>
      <c r="N84" s="93" t="s">
        <v>42</v>
      </c>
      <c r="O84" s="93" t="s">
        <v>134</v>
      </c>
      <c r="P84" s="93" t="s">
        <v>135</v>
      </c>
      <c r="Q84" s="93" t="s">
        <v>136</v>
      </c>
      <c r="R84" s="93" t="s">
        <v>137</v>
      </c>
      <c r="S84" s="93" t="s">
        <v>138</v>
      </c>
      <c r="T84" s="94" t="s">
        <v>139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140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SUM(P86:P108)</f>
        <v>0</v>
      </c>
      <c r="Q85" s="96"/>
      <c r="R85" s="182">
        <f>SUM(R86:R108)</f>
        <v>0.0048000000000000004</v>
      </c>
      <c r="S85" s="96"/>
      <c r="T85" s="183">
        <f>SUM(T86:T108)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127</v>
      </c>
      <c r="BK85" s="184">
        <f>SUM(BK86:BK108)</f>
        <v>0</v>
      </c>
    </row>
    <row r="86" s="2" customFormat="1">
      <c r="A86" s="38"/>
      <c r="B86" s="39"/>
      <c r="C86" s="185" t="s">
        <v>79</v>
      </c>
      <c r="D86" s="185" t="s">
        <v>141</v>
      </c>
      <c r="E86" s="186" t="s">
        <v>384</v>
      </c>
      <c r="F86" s="187" t="s">
        <v>385</v>
      </c>
      <c r="G86" s="188" t="s">
        <v>199</v>
      </c>
      <c r="H86" s="189">
        <v>1500</v>
      </c>
      <c r="I86" s="190"/>
      <c r="J86" s="191">
        <f>ROUND(I86*H86,2)</f>
        <v>0</v>
      </c>
      <c r="K86" s="187" t="s">
        <v>145</v>
      </c>
      <c r="L86" s="44"/>
      <c r="M86" s="192" t="s">
        <v>19</v>
      </c>
      <c r="N86" s="193" t="s">
        <v>43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146</v>
      </c>
      <c r="AT86" s="196" t="s">
        <v>141</v>
      </c>
      <c r="AU86" s="196" t="s">
        <v>72</v>
      </c>
      <c r="AY86" s="17" t="s">
        <v>147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79</v>
      </c>
      <c r="BK86" s="197">
        <f>ROUND(I86*H86,2)</f>
        <v>0</v>
      </c>
      <c r="BL86" s="17" t="s">
        <v>146</v>
      </c>
      <c r="BM86" s="196" t="s">
        <v>526</v>
      </c>
    </row>
    <row r="87" s="2" customFormat="1">
      <c r="A87" s="38"/>
      <c r="B87" s="39"/>
      <c r="C87" s="40"/>
      <c r="D87" s="198" t="s">
        <v>149</v>
      </c>
      <c r="E87" s="40"/>
      <c r="F87" s="199" t="s">
        <v>387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72</v>
      </c>
    </row>
    <row r="88" s="10" customFormat="1">
      <c r="A88" s="10"/>
      <c r="B88" s="203"/>
      <c r="C88" s="204"/>
      <c r="D88" s="198" t="s">
        <v>169</v>
      </c>
      <c r="E88" s="205" t="s">
        <v>19</v>
      </c>
      <c r="F88" s="206" t="s">
        <v>502</v>
      </c>
      <c r="G88" s="204"/>
      <c r="H88" s="207">
        <v>1500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72</v>
      </c>
      <c r="AV88" s="10" t="s">
        <v>81</v>
      </c>
      <c r="AW88" s="10" t="s">
        <v>33</v>
      </c>
      <c r="AX88" s="10" t="s">
        <v>79</v>
      </c>
      <c r="AY88" s="213" t="s">
        <v>147</v>
      </c>
    </row>
    <row r="89" s="2" customFormat="1" ht="16.5" customHeight="1">
      <c r="A89" s="38"/>
      <c r="B89" s="39"/>
      <c r="C89" s="185" t="s">
        <v>81</v>
      </c>
      <c r="D89" s="185" t="s">
        <v>141</v>
      </c>
      <c r="E89" s="186" t="s">
        <v>389</v>
      </c>
      <c r="F89" s="187" t="s">
        <v>390</v>
      </c>
      <c r="G89" s="188" t="s">
        <v>199</v>
      </c>
      <c r="H89" s="189">
        <v>240</v>
      </c>
      <c r="I89" s="190"/>
      <c r="J89" s="191">
        <f>ROUND(I89*H89,2)</f>
        <v>0</v>
      </c>
      <c r="K89" s="187" t="s">
        <v>145</v>
      </c>
      <c r="L89" s="44"/>
      <c r="M89" s="192" t="s">
        <v>19</v>
      </c>
      <c r="N89" s="193" t="s">
        <v>43</v>
      </c>
      <c r="O89" s="84"/>
      <c r="P89" s="194">
        <f>O89*H89</f>
        <v>0</v>
      </c>
      <c r="Q89" s="194">
        <v>2.0000000000000002E-05</v>
      </c>
      <c r="R89" s="194">
        <f>Q89*H89</f>
        <v>0.0048000000000000004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146</v>
      </c>
      <c r="AT89" s="196" t="s">
        <v>141</v>
      </c>
      <c r="AU89" s="196" t="s">
        <v>72</v>
      </c>
      <c r="AY89" s="17" t="s">
        <v>147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79</v>
      </c>
      <c r="BK89" s="197">
        <f>ROUND(I89*H89,2)</f>
        <v>0</v>
      </c>
      <c r="BL89" s="17" t="s">
        <v>146</v>
      </c>
      <c r="BM89" s="196" t="s">
        <v>527</v>
      </c>
    </row>
    <row r="90" s="2" customFormat="1">
      <c r="A90" s="38"/>
      <c r="B90" s="39"/>
      <c r="C90" s="40"/>
      <c r="D90" s="198" t="s">
        <v>149</v>
      </c>
      <c r="E90" s="40"/>
      <c r="F90" s="199" t="s">
        <v>392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72</v>
      </c>
    </row>
    <row r="91" s="10" customFormat="1">
      <c r="A91" s="10"/>
      <c r="B91" s="203"/>
      <c r="C91" s="204"/>
      <c r="D91" s="198" t="s">
        <v>169</v>
      </c>
      <c r="E91" s="205" t="s">
        <v>19</v>
      </c>
      <c r="F91" s="206" t="s">
        <v>504</v>
      </c>
      <c r="G91" s="204"/>
      <c r="H91" s="207">
        <v>240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72</v>
      </c>
      <c r="AV91" s="10" t="s">
        <v>81</v>
      </c>
      <c r="AW91" s="10" t="s">
        <v>33</v>
      </c>
      <c r="AX91" s="10" t="s">
        <v>79</v>
      </c>
      <c r="AY91" s="213" t="s">
        <v>147</v>
      </c>
    </row>
    <row r="92" s="2" customFormat="1">
      <c r="A92" s="38"/>
      <c r="B92" s="39"/>
      <c r="C92" s="185" t="s">
        <v>155</v>
      </c>
      <c r="D92" s="185" t="s">
        <v>141</v>
      </c>
      <c r="E92" s="186" t="s">
        <v>180</v>
      </c>
      <c r="F92" s="187" t="s">
        <v>181</v>
      </c>
      <c r="G92" s="188" t="s">
        <v>144</v>
      </c>
      <c r="H92" s="189">
        <v>6616</v>
      </c>
      <c r="I92" s="190"/>
      <c r="J92" s="191">
        <f>ROUND(I92*H92,2)</f>
        <v>0</v>
      </c>
      <c r="K92" s="187" t="s">
        <v>145</v>
      </c>
      <c r="L92" s="44"/>
      <c r="M92" s="192" t="s">
        <v>19</v>
      </c>
      <c r="N92" s="193" t="s">
        <v>43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146</v>
      </c>
      <c r="AT92" s="196" t="s">
        <v>141</v>
      </c>
      <c r="AU92" s="196" t="s">
        <v>72</v>
      </c>
      <c r="AY92" s="17" t="s">
        <v>147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79</v>
      </c>
      <c r="BK92" s="197">
        <f>ROUND(I92*H92,2)</f>
        <v>0</v>
      </c>
      <c r="BL92" s="17" t="s">
        <v>146</v>
      </c>
      <c r="BM92" s="196" t="s">
        <v>528</v>
      </c>
    </row>
    <row r="93" s="2" customFormat="1">
      <c r="A93" s="38"/>
      <c r="B93" s="39"/>
      <c r="C93" s="40"/>
      <c r="D93" s="198" t="s">
        <v>149</v>
      </c>
      <c r="E93" s="40"/>
      <c r="F93" s="199" t="s">
        <v>183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72</v>
      </c>
    </row>
    <row r="94" s="10" customFormat="1">
      <c r="A94" s="10"/>
      <c r="B94" s="203"/>
      <c r="C94" s="204"/>
      <c r="D94" s="198" t="s">
        <v>169</v>
      </c>
      <c r="E94" s="205" t="s">
        <v>19</v>
      </c>
      <c r="F94" s="206" t="s">
        <v>518</v>
      </c>
      <c r="G94" s="204"/>
      <c r="H94" s="207">
        <v>6616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72</v>
      </c>
      <c r="AV94" s="10" t="s">
        <v>81</v>
      </c>
      <c r="AW94" s="10" t="s">
        <v>33</v>
      </c>
      <c r="AX94" s="10" t="s">
        <v>79</v>
      </c>
      <c r="AY94" s="213" t="s">
        <v>147</v>
      </c>
    </row>
    <row r="95" s="2" customFormat="1">
      <c r="A95" s="38"/>
      <c r="B95" s="39"/>
      <c r="C95" s="185" t="s">
        <v>146</v>
      </c>
      <c r="D95" s="185" t="s">
        <v>141</v>
      </c>
      <c r="E95" s="186" t="s">
        <v>396</v>
      </c>
      <c r="F95" s="187" t="s">
        <v>397</v>
      </c>
      <c r="G95" s="188" t="s">
        <v>398</v>
      </c>
      <c r="H95" s="189">
        <v>21.760000000000002</v>
      </c>
      <c r="I95" s="190"/>
      <c r="J95" s="191">
        <f>ROUND(I95*H95,2)</f>
        <v>0</v>
      </c>
      <c r="K95" s="187" t="s">
        <v>145</v>
      </c>
      <c r="L95" s="44"/>
      <c r="M95" s="192" t="s">
        <v>19</v>
      </c>
      <c r="N95" s="193" t="s">
        <v>43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146</v>
      </c>
      <c r="AT95" s="196" t="s">
        <v>141</v>
      </c>
      <c r="AU95" s="196" t="s">
        <v>72</v>
      </c>
      <c r="AY95" s="17" t="s">
        <v>147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79</v>
      </c>
      <c r="BK95" s="197">
        <f>ROUND(I95*H95,2)</f>
        <v>0</v>
      </c>
      <c r="BL95" s="17" t="s">
        <v>146</v>
      </c>
      <c r="BM95" s="196" t="s">
        <v>529</v>
      </c>
    </row>
    <row r="96" s="2" customFormat="1">
      <c r="A96" s="38"/>
      <c r="B96" s="39"/>
      <c r="C96" s="40"/>
      <c r="D96" s="198" t="s">
        <v>149</v>
      </c>
      <c r="E96" s="40"/>
      <c r="F96" s="199" t="s">
        <v>400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72</v>
      </c>
    </row>
    <row r="97" s="10" customFormat="1">
      <c r="A97" s="10"/>
      <c r="B97" s="203"/>
      <c r="C97" s="204"/>
      <c r="D97" s="198" t="s">
        <v>169</v>
      </c>
      <c r="E97" s="205" t="s">
        <v>19</v>
      </c>
      <c r="F97" s="206" t="s">
        <v>508</v>
      </c>
      <c r="G97" s="204"/>
      <c r="H97" s="207">
        <v>21.760000000000002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72</v>
      </c>
      <c r="AV97" s="10" t="s">
        <v>81</v>
      </c>
      <c r="AW97" s="10" t="s">
        <v>33</v>
      </c>
      <c r="AX97" s="10" t="s">
        <v>79</v>
      </c>
      <c r="AY97" s="213" t="s">
        <v>147</v>
      </c>
    </row>
    <row r="98" s="2" customFormat="1" ht="16.5" customHeight="1">
      <c r="A98" s="38"/>
      <c r="B98" s="39"/>
      <c r="C98" s="185" t="s">
        <v>164</v>
      </c>
      <c r="D98" s="185" t="s">
        <v>141</v>
      </c>
      <c r="E98" s="186" t="s">
        <v>348</v>
      </c>
      <c r="F98" s="187" t="s">
        <v>349</v>
      </c>
      <c r="G98" s="188" t="s">
        <v>342</v>
      </c>
      <c r="H98" s="189">
        <v>24.879999999999999</v>
      </c>
      <c r="I98" s="190"/>
      <c r="J98" s="191">
        <f>ROUND(I98*H98,2)</f>
        <v>0</v>
      </c>
      <c r="K98" s="187" t="s">
        <v>145</v>
      </c>
      <c r="L98" s="44"/>
      <c r="M98" s="192" t="s">
        <v>19</v>
      </c>
      <c r="N98" s="193" t="s">
        <v>43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146</v>
      </c>
      <c r="AT98" s="196" t="s">
        <v>141</v>
      </c>
      <c r="AU98" s="196" t="s">
        <v>72</v>
      </c>
      <c r="AY98" s="17" t="s">
        <v>147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79</v>
      </c>
      <c r="BK98" s="197">
        <f>ROUND(I98*H98,2)</f>
        <v>0</v>
      </c>
      <c r="BL98" s="17" t="s">
        <v>146</v>
      </c>
      <c r="BM98" s="196" t="s">
        <v>530</v>
      </c>
    </row>
    <row r="99" s="2" customFormat="1">
      <c r="A99" s="38"/>
      <c r="B99" s="39"/>
      <c r="C99" s="40"/>
      <c r="D99" s="198" t="s">
        <v>149</v>
      </c>
      <c r="E99" s="40"/>
      <c r="F99" s="199" t="s">
        <v>351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72</v>
      </c>
    </row>
    <row r="100" s="10" customFormat="1">
      <c r="A100" s="10"/>
      <c r="B100" s="203"/>
      <c r="C100" s="204"/>
      <c r="D100" s="198" t="s">
        <v>169</v>
      </c>
      <c r="E100" s="205" t="s">
        <v>19</v>
      </c>
      <c r="F100" s="206" t="s">
        <v>531</v>
      </c>
      <c r="G100" s="204"/>
      <c r="H100" s="207">
        <v>24.879999999999999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72</v>
      </c>
      <c r="AV100" s="10" t="s">
        <v>81</v>
      </c>
      <c r="AW100" s="10" t="s">
        <v>33</v>
      </c>
      <c r="AX100" s="10" t="s">
        <v>79</v>
      </c>
      <c r="AY100" s="213" t="s">
        <v>147</v>
      </c>
    </row>
    <row r="101" s="2" customFormat="1" ht="21.75" customHeight="1">
      <c r="A101" s="38"/>
      <c r="B101" s="39"/>
      <c r="C101" s="185" t="s">
        <v>171</v>
      </c>
      <c r="D101" s="185" t="s">
        <v>141</v>
      </c>
      <c r="E101" s="186" t="s">
        <v>354</v>
      </c>
      <c r="F101" s="187" t="s">
        <v>355</v>
      </c>
      <c r="G101" s="188" t="s">
        <v>342</v>
      </c>
      <c r="H101" s="189">
        <v>24.879999999999999</v>
      </c>
      <c r="I101" s="190"/>
      <c r="J101" s="191">
        <f>ROUND(I101*H101,2)</f>
        <v>0</v>
      </c>
      <c r="K101" s="187" t="s">
        <v>145</v>
      </c>
      <c r="L101" s="44"/>
      <c r="M101" s="192" t="s">
        <v>19</v>
      </c>
      <c r="N101" s="193" t="s">
        <v>43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146</v>
      </c>
      <c r="AT101" s="196" t="s">
        <v>141</v>
      </c>
      <c r="AU101" s="196" t="s">
        <v>72</v>
      </c>
      <c r="AY101" s="17" t="s">
        <v>147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79</v>
      </c>
      <c r="BK101" s="197">
        <f>ROUND(I101*H101,2)</f>
        <v>0</v>
      </c>
      <c r="BL101" s="17" t="s">
        <v>146</v>
      </c>
      <c r="BM101" s="196" t="s">
        <v>532</v>
      </c>
    </row>
    <row r="102" s="2" customFormat="1">
      <c r="A102" s="38"/>
      <c r="B102" s="39"/>
      <c r="C102" s="40"/>
      <c r="D102" s="198" t="s">
        <v>149</v>
      </c>
      <c r="E102" s="40"/>
      <c r="F102" s="199" t="s">
        <v>357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72</v>
      </c>
    </row>
    <row r="103" s="2" customFormat="1">
      <c r="A103" s="38"/>
      <c r="B103" s="39"/>
      <c r="C103" s="185" t="s">
        <v>179</v>
      </c>
      <c r="D103" s="185" t="s">
        <v>141</v>
      </c>
      <c r="E103" s="186" t="s">
        <v>359</v>
      </c>
      <c r="F103" s="187" t="s">
        <v>360</v>
      </c>
      <c r="G103" s="188" t="s">
        <v>342</v>
      </c>
      <c r="H103" s="189">
        <v>99.519999999999996</v>
      </c>
      <c r="I103" s="190"/>
      <c r="J103" s="191">
        <f>ROUND(I103*H103,2)</f>
        <v>0</v>
      </c>
      <c r="K103" s="187" t="s">
        <v>145</v>
      </c>
      <c r="L103" s="44"/>
      <c r="M103" s="192" t="s">
        <v>19</v>
      </c>
      <c r="N103" s="193" t="s">
        <v>43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146</v>
      </c>
      <c r="AT103" s="196" t="s">
        <v>141</v>
      </c>
      <c r="AU103" s="196" t="s">
        <v>72</v>
      </c>
      <c r="AY103" s="17" t="s">
        <v>147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79</v>
      </c>
      <c r="BK103" s="197">
        <f>ROUND(I103*H103,2)</f>
        <v>0</v>
      </c>
      <c r="BL103" s="17" t="s">
        <v>146</v>
      </c>
      <c r="BM103" s="196" t="s">
        <v>533</v>
      </c>
    </row>
    <row r="104" s="2" customFormat="1">
      <c r="A104" s="38"/>
      <c r="B104" s="39"/>
      <c r="C104" s="40"/>
      <c r="D104" s="198" t="s">
        <v>149</v>
      </c>
      <c r="E104" s="40"/>
      <c r="F104" s="199" t="s">
        <v>362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72</v>
      </c>
    </row>
    <row r="105" s="10" customFormat="1">
      <c r="A105" s="10"/>
      <c r="B105" s="203"/>
      <c r="C105" s="204"/>
      <c r="D105" s="198" t="s">
        <v>169</v>
      </c>
      <c r="E105" s="205" t="s">
        <v>19</v>
      </c>
      <c r="F105" s="206" t="s">
        <v>534</v>
      </c>
      <c r="G105" s="204"/>
      <c r="H105" s="207">
        <v>99.519999999999996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72</v>
      </c>
      <c r="AV105" s="10" t="s">
        <v>81</v>
      </c>
      <c r="AW105" s="10" t="s">
        <v>33</v>
      </c>
      <c r="AX105" s="10" t="s">
        <v>79</v>
      </c>
      <c r="AY105" s="213" t="s">
        <v>147</v>
      </c>
    </row>
    <row r="106" s="2" customFormat="1">
      <c r="A106" s="38"/>
      <c r="B106" s="39"/>
      <c r="C106" s="185" t="s">
        <v>190</v>
      </c>
      <c r="D106" s="185" t="s">
        <v>141</v>
      </c>
      <c r="E106" s="186" t="s">
        <v>427</v>
      </c>
      <c r="F106" s="187" t="s">
        <v>428</v>
      </c>
      <c r="G106" s="188" t="s">
        <v>199</v>
      </c>
      <c r="H106" s="189">
        <v>120</v>
      </c>
      <c r="I106" s="190"/>
      <c r="J106" s="191">
        <f>ROUND(I106*H106,2)</f>
        <v>0</v>
      </c>
      <c r="K106" s="187" t="s">
        <v>145</v>
      </c>
      <c r="L106" s="44"/>
      <c r="M106" s="192" t="s">
        <v>19</v>
      </c>
      <c r="N106" s="193" t="s">
        <v>43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146</v>
      </c>
      <c r="AT106" s="196" t="s">
        <v>141</v>
      </c>
      <c r="AU106" s="196" t="s">
        <v>72</v>
      </c>
      <c r="AY106" s="17" t="s">
        <v>147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79</v>
      </c>
      <c r="BK106" s="197">
        <f>ROUND(I106*H106,2)</f>
        <v>0</v>
      </c>
      <c r="BL106" s="17" t="s">
        <v>146</v>
      </c>
      <c r="BM106" s="196" t="s">
        <v>535</v>
      </c>
    </row>
    <row r="107" s="2" customFormat="1">
      <c r="A107" s="38"/>
      <c r="B107" s="39"/>
      <c r="C107" s="40"/>
      <c r="D107" s="198" t="s">
        <v>149</v>
      </c>
      <c r="E107" s="40"/>
      <c r="F107" s="199" t="s">
        <v>430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72</v>
      </c>
    </row>
    <row r="108" s="10" customFormat="1">
      <c r="A108" s="10"/>
      <c r="B108" s="203"/>
      <c r="C108" s="204"/>
      <c r="D108" s="198" t="s">
        <v>169</v>
      </c>
      <c r="E108" s="205" t="s">
        <v>19</v>
      </c>
      <c r="F108" s="206" t="s">
        <v>536</v>
      </c>
      <c r="G108" s="204"/>
      <c r="H108" s="207">
        <v>120</v>
      </c>
      <c r="I108" s="208"/>
      <c r="J108" s="204"/>
      <c r="K108" s="204"/>
      <c r="L108" s="209"/>
      <c r="M108" s="228"/>
      <c r="N108" s="229"/>
      <c r="O108" s="229"/>
      <c r="P108" s="229"/>
      <c r="Q108" s="229"/>
      <c r="R108" s="229"/>
      <c r="S108" s="229"/>
      <c r="T108" s="23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72</v>
      </c>
      <c r="AV108" s="10" t="s">
        <v>81</v>
      </c>
      <c r="AW108" s="10" t="s">
        <v>33</v>
      </c>
      <c r="AX108" s="10" t="s">
        <v>79</v>
      </c>
      <c r="AY108" s="213" t="s">
        <v>147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ak0oN1ksjWB2iq8yOJlx0l6STFmcv4ClrzAnMdM5uWXjtK70kOC46get5YTassakdeLlP8Qd5wQzRM/UfHz9AQ==" hashValue="YfOk/9dLFxNLnP2v8ZjapzkpnXgpeoxuGBe/5S5KQeOiay4tPzeV5imVZioXElSz961EvaR5fqIfT8IY/e6qEg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2021-04-08T10:40:39Z</dcterms:created>
  <dcterms:modified xsi:type="dcterms:W3CDTF">2021-04-08T10:41:06Z</dcterms:modified>
</cp:coreProperties>
</file>